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 firstSheet="2" activeTab="3"/>
  </bookViews>
  <sheets>
    <sheet name="меню для малоимущ 1 неделя" sheetId="4" r:id="rId1"/>
    <sheet name="меню для малоим 2 неделя" sheetId="6" r:id="rId2"/>
    <sheet name="ОВЗ 2 неделя" sheetId="7" r:id="rId3"/>
    <sheet name="ОВЗ 1 неделя" sheetId="8" r:id="rId4"/>
  </sheets>
  <calcPr calcId="144525" calcOnSave="0"/>
</workbook>
</file>

<file path=xl/calcChain.xml><?xml version="1.0" encoding="utf-8"?>
<calcChain xmlns="http://schemas.openxmlformats.org/spreadsheetml/2006/main">
  <c r="L108" i="7" l="1"/>
  <c r="H24" i="8"/>
  <c r="H201" i="8"/>
  <c r="L208" i="8"/>
  <c r="K208" i="8"/>
  <c r="J208" i="8"/>
  <c r="I208" i="8"/>
  <c r="H207" i="8"/>
  <c r="H206" i="8"/>
  <c r="H205" i="8"/>
  <c r="H203" i="8"/>
  <c r="H202" i="8"/>
  <c r="H200" i="8"/>
  <c r="H199" i="8"/>
  <c r="H198" i="8"/>
  <c r="H197" i="8"/>
  <c r="H196" i="8"/>
  <c r="H195" i="8"/>
  <c r="H192" i="8"/>
  <c r="H191" i="8"/>
  <c r="H189" i="8"/>
  <c r="H188" i="8"/>
  <c r="H187" i="8"/>
  <c r="H186" i="8"/>
  <c r="H185" i="8"/>
  <c r="H229" i="7"/>
  <c r="H230" i="7"/>
  <c r="H191" i="7"/>
  <c r="L244" i="7"/>
  <c r="K244" i="7"/>
  <c r="J244" i="7"/>
  <c r="I244" i="7"/>
  <c r="H242" i="7"/>
  <c r="H241" i="7"/>
  <c r="H239" i="7"/>
  <c r="H237" i="7"/>
  <c r="H236" i="7"/>
  <c r="H235" i="7"/>
  <c r="H234" i="7"/>
  <c r="H233" i="7"/>
  <c r="H232" i="7"/>
  <c r="H231" i="7"/>
  <c r="H228" i="7"/>
  <c r="H224" i="7"/>
  <c r="H223" i="7"/>
  <c r="H218" i="7"/>
  <c r="H217" i="7"/>
  <c r="H216" i="7"/>
  <c r="H215" i="7"/>
  <c r="H194" i="7"/>
  <c r="H87" i="7"/>
  <c r="H103" i="7"/>
  <c r="H101" i="7"/>
  <c r="H102" i="7"/>
  <c r="H8" i="7"/>
  <c r="H9" i="7"/>
  <c r="H171" i="8"/>
  <c r="H122" i="8"/>
  <c r="H121" i="8"/>
  <c r="H104" i="8"/>
  <c r="H84" i="8"/>
  <c r="H89" i="8"/>
  <c r="H88" i="8"/>
  <c r="H87" i="8"/>
  <c r="H40" i="8"/>
  <c r="H244" i="7" l="1"/>
  <c r="H193" i="8"/>
  <c r="H208" i="8" s="1"/>
  <c r="H149" i="7"/>
  <c r="H148" i="7"/>
  <c r="H146" i="7"/>
  <c r="H100" i="7"/>
  <c r="H98" i="7"/>
  <c r="H86" i="7"/>
  <c r="H63" i="7"/>
  <c r="H60" i="7"/>
  <c r="H47" i="7"/>
  <c r="H21" i="7"/>
  <c r="H23" i="7"/>
  <c r="H170" i="8"/>
  <c r="H169" i="8"/>
  <c r="H168" i="8"/>
  <c r="H167" i="8"/>
  <c r="H166" i="8"/>
  <c r="H135" i="8"/>
  <c r="H139" i="8"/>
  <c r="H103" i="8"/>
  <c r="H102" i="8"/>
  <c r="H58" i="8"/>
  <c r="H23" i="8"/>
  <c r="H22" i="8"/>
  <c r="H20" i="8"/>
  <c r="H18" i="8"/>
  <c r="H147" i="4" l="1"/>
  <c r="H146" i="4"/>
  <c r="H145" i="4"/>
  <c r="H43" i="4"/>
  <c r="H153" i="4" l="1"/>
  <c r="H116" i="6"/>
  <c r="H115" i="6"/>
  <c r="H112" i="6"/>
  <c r="H116" i="4"/>
  <c r="H115" i="4"/>
  <c r="H114" i="4"/>
  <c r="H111" i="4"/>
  <c r="H196" i="7" l="1"/>
  <c r="H107" i="8" l="1"/>
  <c r="H106" i="8"/>
  <c r="H101" i="8"/>
  <c r="I145" i="8"/>
  <c r="J145" i="8"/>
  <c r="K145" i="8"/>
  <c r="L145" i="8"/>
  <c r="I111" i="8"/>
  <c r="J111" i="8"/>
  <c r="K111" i="8"/>
  <c r="L111" i="8"/>
  <c r="H153" i="8"/>
  <c r="L178" i="8"/>
  <c r="K178" i="8"/>
  <c r="J178" i="8"/>
  <c r="I178" i="8"/>
  <c r="H176" i="8"/>
  <c r="H175" i="8"/>
  <c r="H173" i="8"/>
  <c r="H165" i="8"/>
  <c r="H164" i="8"/>
  <c r="H163" i="8"/>
  <c r="H162" i="8"/>
  <c r="H159" i="8"/>
  <c r="H158" i="8"/>
  <c r="H156" i="8"/>
  <c r="H155" i="8"/>
  <c r="H154" i="8"/>
  <c r="H152" i="8"/>
  <c r="H151" i="8"/>
  <c r="H123" i="8"/>
  <c r="H143" i="8"/>
  <c r="H142" i="8"/>
  <c r="H140" i="8"/>
  <c r="H138" i="8"/>
  <c r="H137" i="8"/>
  <c r="H136" i="8"/>
  <c r="H134" i="8"/>
  <c r="H133" i="8"/>
  <c r="H132" i="8"/>
  <c r="H131" i="8"/>
  <c r="H130" i="8"/>
  <c r="H127" i="8"/>
  <c r="H126" i="8"/>
  <c r="H109" i="8"/>
  <c r="H85" i="8"/>
  <c r="H92" i="8" s="1"/>
  <c r="H100" i="8"/>
  <c r="H99" i="8"/>
  <c r="H98" i="8"/>
  <c r="H97" i="8"/>
  <c r="H96" i="8"/>
  <c r="H95" i="8"/>
  <c r="H60" i="8"/>
  <c r="H59" i="8"/>
  <c r="H57" i="8"/>
  <c r="H42" i="8"/>
  <c r="H43" i="8"/>
  <c r="H46" i="8"/>
  <c r="H47" i="8"/>
  <c r="H48" i="8"/>
  <c r="H51" i="8"/>
  <c r="H52" i="8"/>
  <c r="H53" i="8"/>
  <c r="H54" i="8"/>
  <c r="H55" i="8"/>
  <c r="H56" i="8"/>
  <c r="L66" i="8"/>
  <c r="L70" i="8" s="1"/>
  <c r="K66" i="8"/>
  <c r="K70" i="8" s="1"/>
  <c r="J66" i="8"/>
  <c r="J70" i="8" s="1"/>
  <c r="I66" i="8"/>
  <c r="I70" i="8" s="1"/>
  <c r="H64" i="8"/>
  <c r="H63" i="8"/>
  <c r="H61" i="8"/>
  <c r="L28" i="8"/>
  <c r="L209" i="8" s="1"/>
  <c r="M209" i="8" s="1"/>
  <c r="K28" i="8"/>
  <c r="J28" i="8"/>
  <c r="I28" i="8"/>
  <c r="H27" i="8"/>
  <c r="H26" i="8"/>
  <c r="H25" i="8"/>
  <c r="H19" i="8"/>
  <c r="H17" i="8"/>
  <c r="H16" i="8"/>
  <c r="H15" i="8"/>
  <c r="H12" i="8"/>
  <c r="H11" i="8"/>
  <c r="H9" i="8"/>
  <c r="H8" i="8"/>
  <c r="H7" i="8"/>
  <c r="H6" i="8"/>
  <c r="H5" i="8"/>
  <c r="J202" i="7"/>
  <c r="K202" i="7"/>
  <c r="L202" i="7"/>
  <c r="I202" i="7"/>
  <c r="K156" i="7"/>
  <c r="L156" i="7"/>
  <c r="J156" i="7"/>
  <c r="I156" i="7"/>
  <c r="J69" i="7"/>
  <c r="K69" i="7"/>
  <c r="L69" i="7"/>
  <c r="I69" i="7"/>
  <c r="L30" i="7"/>
  <c r="L247" i="7" s="1"/>
  <c r="M247" i="7" s="1"/>
  <c r="K30" i="7"/>
  <c r="J30" i="7"/>
  <c r="I30" i="7"/>
  <c r="H49" i="8" l="1"/>
  <c r="H128" i="8"/>
  <c r="H13" i="8"/>
  <c r="H28" i="8" s="1"/>
  <c r="H145" i="8"/>
  <c r="H178" i="8"/>
  <c r="H111" i="8"/>
  <c r="H66" i="8"/>
  <c r="H70" i="8" s="1"/>
  <c r="H195" i="7"/>
  <c r="H15" i="7"/>
  <c r="H143" i="7"/>
  <c r="H136" i="7"/>
  <c r="H130" i="7"/>
  <c r="H131" i="7"/>
  <c r="H137" i="7"/>
  <c r="H129" i="7"/>
  <c r="H141" i="7"/>
  <c r="H142" i="7"/>
  <c r="H144" i="7"/>
  <c r="H145" i="7"/>
  <c r="H147" i="7"/>
  <c r="H151" i="7"/>
  <c r="H153" i="7"/>
  <c r="H154" i="7"/>
  <c r="H200" i="7"/>
  <c r="H199" i="7"/>
  <c r="H197" i="7"/>
  <c r="H193" i="7"/>
  <c r="H192" i="7"/>
  <c r="H190" i="7"/>
  <c r="H189" i="7"/>
  <c r="H188" i="7"/>
  <c r="H187" i="7"/>
  <c r="H186" i="7"/>
  <c r="H183" i="7"/>
  <c r="H182" i="7"/>
  <c r="H180" i="7"/>
  <c r="H178" i="7"/>
  <c r="H177" i="7"/>
  <c r="H176" i="7"/>
  <c r="H175" i="7"/>
  <c r="H174" i="7"/>
  <c r="H128" i="7"/>
  <c r="H90" i="7"/>
  <c r="H84" i="7"/>
  <c r="H106" i="7"/>
  <c r="H105" i="7"/>
  <c r="H104" i="7"/>
  <c r="H99" i="7"/>
  <c r="H97" i="7"/>
  <c r="H96" i="7"/>
  <c r="H95" i="7"/>
  <c r="H92" i="7"/>
  <c r="H91" i="7"/>
  <c r="H85" i="7"/>
  <c r="H45" i="7"/>
  <c r="H46" i="7"/>
  <c r="H48" i="7"/>
  <c r="H49" i="7"/>
  <c r="H51" i="7"/>
  <c r="H52" i="7"/>
  <c r="H44" i="7"/>
  <c r="H67" i="7"/>
  <c r="H66" i="7"/>
  <c r="H64" i="7"/>
  <c r="H62" i="7"/>
  <c r="H61" i="7"/>
  <c r="H59" i="7"/>
  <c r="H58" i="7"/>
  <c r="H57" i="7"/>
  <c r="H56" i="7"/>
  <c r="H55" i="7"/>
  <c r="H12" i="7"/>
  <c r="H14" i="7"/>
  <c r="H19" i="7"/>
  <c r="H20" i="7"/>
  <c r="H22" i="7"/>
  <c r="H25" i="7"/>
  <c r="H27" i="7"/>
  <c r="H28" i="7"/>
  <c r="H18" i="7"/>
  <c r="H211" i="8" l="1"/>
  <c r="I211" i="8" s="1"/>
  <c r="H202" i="7"/>
  <c r="H156" i="7"/>
  <c r="H108" i="7"/>
  <c r="H69" i="7"/>
  <c r="H16" i="7" l="1"/>
  <c r="H30" i="7" s="1"/>
  <c r="H247" i="7" s="1"/>
  <c r="I247" i="7" s="1"/>
  <c r="J183" i="6"/>
  <c r="J184" i="6" s="1"/>
  <c r="H176" i="6"/>
  <c r="L184" i="6"/>
  <c r="K184" i="6"/>
  <c r="I184" i="6"/>
  <c r="H181" i="6"/>
  <c r="H179" i="6"/>
  <c r="H178" i="6"/>
  <c r="H177" i="6"/>
  <c r="H175" i="6"/>
  <c r="H174" i="6"/>
  <c r="H173" i="6"/>
  <c r="H172" i="6"/>
  <c r="H171" i="6"/>
  <c r="L51" i="6"/>
  <c r="K51" i="6"/>
  <c r="J51" i="6"/>
  <c r="I51" i="6"/>
  <c r="H49" i="6"/>
  <c r="H48" i="6"/>
  <c r="H47" i="6"/>
  <c r="H46" i="6"/>
  <c r="H45" i="6"/>
  <c r="H44" i="6"/>
  <c r="H43" i="6"/>
  <c r="H42" i="6"/>
  <c r="H41" i="6"/>
  <c r="H40" i="6"/>
  <c r="H37" i="6"/>
  <c r="H36" i="6"/>
  <c r="L156" i="4"/>
  <c r="K156" i="4"/>
  <c r="J156" i="4"/>
  <c r="I156" i="4"/>
  <c r="H154" i="4"/>
  <c r="H152" i="4"/>
  <c r="H150" i="4"/>
  <c r="H149" i="4"/>
  <c r="H144" i="4"/>
  <c r="L122" i="4"/>
  <c r="K122" i="4"/>
  <c r="J122" i="4"/>
  <c r="I122" i="4"/>
  <c r="H120" i="4"/>
  <c r="H119" i="4"/>
  <c r="H110" i="4"/>
  <c r="H109" i="4"/>
  <c r="H108" i="4"/>
  <c r="H11" i="4"/>
  <c r="H12" i="4"/>
  <c r="H13" i="4"/>
  <c r="H14" i="4"/>
  <c r="H18" i="4"/>
  <c r="H21" i="4"/>
  <c r="H22" i="4"/>
  <c r="I24" i="4"/>
  <c r="J24" i="4"/>
  <c r="K24" i="4"/>
  <c r="L24" i="4"/>
  <c r="H39" i="4"/>
  <c r="H40" i="4"/>
  <c r="H41" i="4"/>
  <c r="H42" i="4"/>
  <c r="H45" i="4"/>
  <c r="H46" i="4"/>
  <c r="H48" i="4"/>
  <c r="H49" i="4"/>
  <c r="H50" i="4"/>
  <c r="I52" i="4"/>
  <c r="J52" i="4"/>
  <c r="K52" i="4"/>
  <c r="H77" i="4"/>
  <c r="H78" i="4"/>
  <c r="H79" i="4"/>
  <c r="H80" i="4"/>
  <c r="H81" i="4"/>
  <c r="H82" i="4"/>
  <c r="H84" i="4"/>
  <c r="H86" i="4"/>
  <c r="H87" i="4"/>
  <c r="H88" i="4"/>
  <c r="I89" i="4"/>
  <c r="J89" i="4"/>
  <c r="K89" i="4"/>
  <c r="L89" i="4"/>
  <c r="H180" i="4"/>
  <c r="H181" i="4"/>
  <c r="H184" i="4"/>
  <c r="H185" i="4"/>
  <c r="H186" i="4"/>
  <c r="H187" i="4"/>
  <c r="H188" i="4"/>
  <c r="H189" i="4"/>
  <c r="H190" i="4"/>
  <c r="H191" i="4"/>
  <c r="H192" i="4"/>
  <c r="H193" i="4"/>
  <c r="I195" i="4"/>
  <c r="J195" i="4"/>
  <c r="K195" i="4"/>
  <c r="L195" i="4"/>
  <c r="H122" i="4" l="1"/>
  <c r="H89" i="4"/>
  <c r="H51" i="6"/>
  <c r="H184" i="6"/>
  <c r="H52" i="4"/>
  <c r="H156" i="4"/>
  <c r="H24" i="4"/>
  <c r="H195" i="4"/>
  <c r="H12" i="6"/>
  <c r="L148" i="6"/>
  <c r="K148" i="6"/>
  <c r="J148" i="6"/>
  <c r="I148" i="6"/>
  <c r="H146" i="6"/>
  <c r="H145" i="6"/>
  <c r="H144" i="6"/>
  <c r="H143" i="6"/>
  <c r="H142" i="6"/>
  <c r="H141" i="6"/>
  <c r="H140" i="6"/>
  <c r="H139" i="6"/>
  <c r="H138" i="6"/>
  <c r="H137" i="6"/>
  <c r="L123" i="6"/>
  <c r="K123" i="6"/>
  <c r="J123" i="6"/>
  <c r="I123" i="6"/>
  <c r="H121" i="6"/>
  <c r="H120" i="6"/>
  <c r="H118" i="6"/>
  <c r="H111" i="6"/>
  <c r="H110" i="6"/>
  <c r="H109" i="6"/>
  <c r="K89" i="6"/>
  <c r="J89" i="6"/>
  <c r="I89" i="6"/>
  <c r="H87" i="6"/>
  <c r="H86" i="6"/>
  <c r="H85" i="6"/>
  <c r="H83" i="6"/>
  <c r="H82" i="6"/>
  <c r="H79" i="6"/>
  <c r="H78" i="6"/>
  <c r="H77" i="6"/>
  <c r="H76" i="6"/>
  <c r="L22" i="6"/>
  <c r="K22" i="6"/>
  <c r="J22" i="6"/>
  <c r="I22" i="6"/>
  <c r="H21" i="6"/>
  <c r="H20" i="6"/>
  <c r="H19" i="6"/>
  <c r="H17" i="6"/>
  <c r="H16" i="6"/>
  <c r="H11" i="6"/>
  <c r="H10" i="6"/>
  <c r="H9" i="6"/>
  <c r="H123" i="6" l="1"/>
  <c r="H89" i="6"/>
  <c r="H148" i="6"/>
  <c r="H22" i="6"/>
</calcChain>
</file>

<file path=xl/sharedStrings.xml><?xml version="1.0" encoding="utf-8"?>
<sst xmlns="http://schemas.openxmlformats.org/spreadsheetml/2006/main" count="1278" uniqueCount="169">
  <si>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</si>
  <si>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</si>
  <si>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</si>
  <si>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</si>
  <si>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</si>
  <si>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</si>
  <si>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</si>
  <si>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</si>
  <si>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</si>
  <si>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</si>
  <si>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</si>
  <si>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</si>
  <si>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</si>
  <si>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</si>
  <si>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</si>
  <si>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</si>
  <si>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</si>
  <si>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</si>
  <si>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</si>
  <si>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</si>
  <si>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</si>
  <si>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Масло раст</t>
  </si>
  <si>
    <t>Томат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</si>
  <si>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</si>
  <si>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</si>
  <si>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</si>
  <si>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</si>
  <si>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</si>
  <si>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</si>
  <si>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</si>
  <si>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</si>
  <si>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</si>
  <si>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</si>
  <si>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</si>
  <si>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</si>
  <si>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</si>
  <si>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Сахар</t>
  </si>
  <si>
    <t>Хлеб пшеничн</t>
  </si>
  <si>
    <t>№120535</t>
  </si>
  <si>
    <t>№160101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</si>
  <si>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</si>
  <si>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</si>
  <si>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</si>
  <si>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</si>
  <si>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</si>
  <si>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</si>
  <si>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</si>
  <si>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</si>
  <si>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</si>
  <si>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</si>
  <si>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</si>
  <si>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</si>
  <si>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</si>
  <si>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</si>
  <si>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</si>
  <si>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</si>
  <si>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</si>
  <si>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</si>
  <si>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</si>
  <si>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</si>
  <si>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</si>
  <si>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</si>
  <si>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</si>
  <si>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</si>
  <si>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</si>
  <si>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Крупа рисовая</t>
  </si>
  <si>
    <t>Пшено</t>
  </si>
  <si>
    <t>№160108</t>
  </si>
  <si>
    <t>Плов из говядины</t>
  </si>
  <si>
    <t>Гречка</t>
  </si>
  <si>
    <t>1шт</t>
  </si>
  <si>
    <t>Кисель фруктовый</t>
  </si>
  <si>
    <t>Кисель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</si>
  <si>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</si>
  <si>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</si>
  <si>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</si>
  <si>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</si>
  <si>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</si>
  <si>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</si>
  <si>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</si>
  <si>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</si>
  <si>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</si>
  <si>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</si>
  <si>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</si>
  <si>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</si>
  <si>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</si>
  <si>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</si>
  <si>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</si>
  <si>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</si>
  <si>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</si>
  <si>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</si>
  <si>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</si>
  <si>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</si>
  <si>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</si>
  <si>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</si>
  <si>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</si>
  <si>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</si>
  <si>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</si>
  <si>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</si>
  <si>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</si>
  <si>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</si>
  <si>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Яблоко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</si>
  <si>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</si>
  <si>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</si>
  <si>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</si>
  <si>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</si>
  <si>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</si>
  <si>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</si>
  <si>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2 неделя -вторник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</si>
  <si>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</si>
  <si>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</si>
  <si>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</si>
  <si>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</si>
  <si>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Курин филе</t>
  </si>
  <si>
    <t>Рыба</t>
  </si>
  <si>
    <t xml:space="preserve">Хлеб  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</si>
  <si>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</si>
  <si>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</si>
  <si>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</si>
  <si>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 xml:space="preserve">Хлеб с маслом </t>
  </si>
  <si>
    <t>Сыр голл</t>
  </si>
  <si>
    <t>200\10</t>
  </si>
  <si>
    <t>50\10</t>
  </si>
  <si>
    <t>60\10</t>
  </si>
  <si>
    <t xml:space="preserve">Соль </t>
  </si>
  <si>
    <t>Каша рисовая с молоком</t>
  </si>
  <si>
    <t>50\30\100</t>
  </si>
  <si>
    <t>50\50\100</t>
  </si>
  <si>
    <t>Суп молочный с макаронами</t>
  </si>
  <si>
    <t>120\25</t>
  </si>
  <si>
    <t>Суп  молочный с пшенкой</t>
  </si>
  <si>
    <t>80\12</t>
  </si>
  <si>
    <t xml:space="preserve">Хлеб с маслом и сыром </t>
  </si>
  <si>
    <t>150\15\15</t>
  </si>
  <si>
    <t>60\15</t>
  </si>
  <si>
    <t>80\10</t>
  </si>
  <si>
    <t>Омлет</t>
  </si>
  <si>
    <t>150\15</t>
  </si>
  <si>
    <t>130\5</t>
  </si>
  <si>
    <t>Какао</t>
  </si>
  <si>
    <t>40\30\100</t>
  </si>
  <si>
    <t>1  неделя - четверг</t>
  </si>
  <si>
    <t>Итого:</t>
  </si>
  <si>
    <t>70\30\100</t>
  </si>
  <si>
    <t>Рыба тушенная с соусом и отварными макаронами</t>
  </si>
  <si>
    <t>Куриное филе</t>
  </si>
  <si>
    <t>Итого</t>
  </si>
  <si>
    <t>Бефстроганов из куриного филе с кашей пшенной</t>
  </si>
  <si>
    <t>Жаркое из говядины</t>
  </si>
  <si>
    <t>Мясо говяд</t>
  </si>
  <si>
    <t>Тефтели из говядины с соусом  и кашей гречневой</t>
  </si>
  <si>
    <t>Котлеты из говядины с кашей перловой</t>
  </si>
  <si>
    <t>Перловка</t>
  </si>
  <si>
    <t>Хлеб с сыром</t>
  </si>
  <si>
    <t>50\12</t>
  </si>
  <si>
    <t>Котлеты из  куриного филе с соусом и отварными макаронами</t>
  </si>
  <si>
    <t>Биточки из говядины с соусом и кашей перловой</t>
  </si>
  <si>
    <t>Котлеты из говядины с соусом и кашей гречневой</t>
  </si>
  <si>
    <t>Хлеб с маслом и сыром</t>
  </si>
  <si>
    <t>50\10\12</t>
  </si>
  <si>
    <t>Суп молочный с пшенкой</t>
  </si>
  <si>
    <t>Котлеты из куриного филе с соусом картофельным пюре</t>
  </si>
  <si>
    <t>2 неделя - суббота</t>
  </si>
  <si>
    <t>Биточки из куриого филе с соусом и кашей перловой</t>
  </si>
  <si>
    <t>1 неделя суббота</t>
  </si>
  <si>
    <t>Биточки из куриного филе с соусом и кашей гречневой</t>
  </si>
  <si>
    <t>(средняя цена)</t>
  </si>
  <si>
    <t>(Ккал в день)</t>
  </si>
  <si>
    <t>(ККал в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</si>
</sst>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3" xfId="0" applyBorder="1"/>
    <xf numFmtId="0" fontId="1" fillId="0" borderId="2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4" fillId="0" borderId="41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/>
    <xf numFmtId="0" fontId="4" fillId="0" borderId="15" xfId="0" applyFont="1" applyBorder="1" applyAlignment="1"/>
    <xf numFmtId="0" fontId="1" fillId="0" borderId="20" xfId="0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0" fillId="0" borderId="70" xfId="0" applyBorder="1"/>
    <xf numFmtId="0" fontId="0" fillId="0" borderId="4" xfId="0" applyBorder="1"/>
    <xf numFmtId="2" fontId="2" fillId="0" borderId="42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9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left" vertical="center" wrapText="1"/>
    </xf>
    <xf numFmtId="2" fontId="1" fillId="0" borderId="7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4" fillId="0" borderId="25" xfId="0" applyFont="1" applyBorder="1"/>
    <xf numFmtId="0" fontId="1" fillId="0" borderId="37" xfId="0" applyFont="1" applyBorder="1"/>
    <xf numFmtId="0" fontId="2" fillId="0" borderId="27" xfId="0" applyFont="1" applyBorder="1"/>
    <xf numFmtId="0" fontId="1" fillId="0" borderId="27" xfId="0" applyFont="1" applyBorder="1"/>
    <xf numFmtId="0" fontId="0" fillId="0" borderId="27" xfId="0" applyBorder="1"/>
    <xf numFmtId="0" fontId="1" fillId="0" borderId="59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0" fillId="0" borderId="42" xfId="0" applyBorder="1"/>
    <xf numFmtId="2" fontId="0" fillId="0" borderId="42" xfId="0" applyNumberFormat="1" applyBorder="1"/>
    <xf numFmtId="0" fontId="1" fillId="0" borderId="36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2" fontId="1" fillId="0" borderId="66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25" xfId="0" applyFont="1" applyBorder="1" applyAlignment="1"/>
    <xf numFmtId="0" fontId="0" fillId="0" borderId="27" xfId="0" applyBorder="1" applyAlignment="1"/>
    <xf numFmtId="0" fontId="1" fillId="0" borderId="45" xfId="0" applyFont="1" applyBorder="1"/>
    <xf numFmtId="0" fontId="1" fillId="0" borderId="6" xfId="0" applyFont="1" applyBorder="1" applyAlignment="1">
      <alignment horizontal="left" vertical="center" wrapText="1"/>
    </xf>
    <xf numFmtId="2" fontId="0" fillId="0" borderId="32" xfId="0" applyNumberFormat="1" applyBorder="1"/>
    <xf numFmtId="0" fontId="0" fillId="0" borderId="31" xfId="0" applyBorder="1"/>
    <xf numFmtId="0" fontId="0" fillId="0" borderId="32" xfId="0" applyBorder="1"/>
    <xf numFmtId="0" fontId="4" fillId="0" borderId="53" xfId="0" applyFont="1" applyBorder="1"/>
    <xf numFmtId="0" fontId="4" fillId="0" borderId="70" xfId="0" applyFont="1" applyBorder="1"/>
    <xf numFmtId="0" fontId="4" fillId="0" borderId="53" xfId="0" applyFont="1" applyBorder="1" applyAlignment="1"/>
    <xf numFmtId="0" fontId="4" fillId="0" borderId="70" xfId="0" applyFont="1" applyBorder="1" applyAlignment="1"/>
    <xf numFmtId="0" fontId="4" fillId="0" borderId="45" xfId="0" applyFont="1" applyBorder="1" applyAlignment="1"/>
    <xf numFmtId="0" fontId="4" fillId="0" borderId="28" xfId="0" applyFont="1" applyBorder="1" applyAlignment="1"/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1" fillId="0" borderId="7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/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3"/>
  <sheetViews>
    <sheetView view="pageLayout" topLeftCell="A82" zoomScaleNormal="90" workbookViewId="0">
      <selection activeCell="E162" sqref="E162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435" t="s">
        <v>117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7"/>
    </row>
    <row r="8" spans="1:14" ht="15" customHeight="1" x14ac:dyDescent="0.25">
      <c r="A8" s="438" t="s">
        <v>25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40"/>
    </row>
    <row r="9" spans="1:14" ht="54" customHeight="1" x14ac:dyDescent="0.25">
      <c r="A9" s="140" t="s">
        <v>0</v>
      </c>
      <c r="B9" s="139"/>
      <c r="C9" s="139" t="s">
        <v>1</v>
      </c>
      <c r="D9" s="4" t="s">
        <v>2</v>
      </c>
      <c r="E9" s="139" t="s">
        <v>3</v>
      </c>
      <c r="F9" s="139" t="s">
        <v>4</v>
      </c>
      <c r="G9" s="2" t="s">
        <v>5</v>
      </c>
      <c r="H9" s="139" t="s">
        <v>6</v>
      </c>
      <c r="I9" s="139" t="s">
        <v>7</v>
      </c>
      <c r="J9" s="141" t="s">
        <v>8</v>
      </c>
      <c r="K9" s="139" t="s">
        <v>9</v>
      </c>
      <c r="L9" s="139" t="s">
        <v>10</v>
      </c>
      <c r="M9" s="139" t="s">
        <v>11</v>
      </c>
      <c r="N9" s="142" t="s">
        <v>12</v>
      </c>
    </row>
    <row r="10" spans="1:14" ht="15.75" thickBot="1" x14ac:dyDescent="0.3">
      <c r="A10" s="143"/>
      <c r="B10" s="144" t="s">
        <v>13</v>
      </c>
      <c r="C10" s="139" t="s">
        <v>14</v>
      </c>
      <c r="D10" s="16"/>
      <c r="E10" s="144" t="s">
        <v>14</v>
      </c>
      <c r="F10" s="144" t="s">
        <v>14</v>
      </c>
      <c r="G10" s="17" t="s">
        <v>15</v>
      </c>
      <c r="H10" s="144" t="s">
        <v>16</v>
      </c>
      <c r="I10" s="144" t="s">
        <v>14</v>
      </c>
      <c r="J10" s="144" t="s">
        <v>14</v>
      </c>
      <c r="K10" s="144" t="s">
        <v>14</v>
      </c>
      <c r="L10" s="144" t="s">
        <v>14</v>
      </c>
      <c r="M10" s="144"/>
      <c r="N10" s="7"/>
    </row>
    <row r="11" spans="1:14" x14ac:dyDescent="0.25">
      <c r="A11" s="420">
        <v>1</v>
      </c>
      <c r="B11" s="429" t="s">
        <v>92</v>
      </c>
      <c r="C11" s="441" t="s">
        <v>93</v>
      </c>
      <c r="D11" s="71" t="s">
        <v>94</v>
      </c>
      <c r="E11" s="196">
        <v>2</v>
      </c>
      <c r="F11" s="191">
        <v>2</v>
      </c>
      <c r="G11" s="116">
        <v>7</v>
      </c>
      <c r="H11" s="106">
        <f>G11*E11</f>
        <v>14</v>
      </c>
      <c r="I11" s="136"/>
      <c r="J11" s="136"/>
      <c r="K11" s="36"/>
      <c r="L11" s="136"/>
      <c r="M11" s="22"/>
      <c r="N11" s="137" t="s">
        <v>17</v>
      </c>
    </row>
    <row r="12" spans="1:14" x14ac:dyDescent="0.25">
      <c r="A12" s="421"/>
      <c r="B12" s="430"/>
      <c r="C12" s="424"/>
      <c r="D12" s="72" t="s">
        <v>19</v>
      </c>
      <c r="E12" s="197">
        <v>0.04</v>
      </c>
      <c r="F12" s="192">
        <v>0.04</v>
      </c>
      <c r="G12" s="117">
        <v>53</v>
      </c>
      <c r="H12" s="107">
        <f t="shared" ref="H12:H13" si="0">G12*E12</f>
        <v>2.12</v>
      </c>
      <c r="I12" s="137"/>
      <c r="J12" s="137"/>
      <c r="K12" s="38"/>
      <c r="L12" s="137"/>
      <c r="M12" s="15"/>
      <c r="N12" s="137"/>
    </row>
    <row r="13" spans="1:14" x14ac:dyDescent="0.25">
      <c r="A13" s="421"/>
      <c r="B13" s="430"/>
      <c r="C13" s="424"/>
      <c r="D13" s="72" t="s">
        <v>50</v>
      </c>
      <c r="E13" s="197">
        <v>7.0000000000000001E-3</v>
      </c>
      <c r="F13" s="192">
        <v>7.0000000000000001E-3</v>
      </c>
      <c r="G13" s="117">
        <v>511</v>
      </c>
      <c r="H13" s="107">
        <f t="shared" si="0"/>
        <v>3.577</v>
      </c>
      <c r="I13" s="137"/>
      <c r="J13" s="137"/>
      <c r="K13" s="38"/>
      <c r="L13" s="137"/>
      <c r="M13" s="15"/>
      <c r="N13" s="137"/>
    </row>
    <row r="14" spans="1:14" x14ac:dyDescent="0.25">
      <c r="A14" s="421"/>
      <c r="B14" s="430"/>
      <c r="C14" s="424"/>
      <c r="D14" s="72" t="s">
        <v>18</v>
      </c>
      <c r="E14" s="197">
        <v>1E-3</v>
      </c>
      <c r="F14" s="192">
        <v>1E-3</v>
      </c>
      <c r="G14" s="117">
        <v>12</v>
      </c>
      <c r="H14" s="107">
        <f t="shared" ref="H14" si="1">G14*E14</f>
        <v>1.2E-2</v>
      </c>
      <c r="I14" s="137">
        <v>10.6</v>
      </c>
      <c r="J14" s="137">
        <v>11.7</v>
      </c>
      <c r="K14" s="38">
        <v>0.6</v>
      </c>
      <c r="L14" s="137">
        <v>154</v>
      </c>
      <c r="M14" s="15" t="s">
        <v>105</v>
      </c>
      <c r="N14" s="137"/>
    </row>
    <row r="15" spans="1:14" x14ac:dyDescent="0.25">
      <c r="A15" s="421"/>
      <c r="B15" s="430"/>
      <c r="C15" s="424"/>
      <c r="D15" s="72"/>
      <c r="E15" s="197"/>
      <c r="F15" s="192"/>
      <c r="G15" s="117"/>
      <c r="H15" s="107"/>
      <c r="I15" s="137"/>
      <c r="J15" s="137"/>
      <c r="K15" s="38"/>
      <c r="L15" s="137"/>
      <c r="M15" s="15"/>
      <c r="N15" s="137"/>
    </row>
    <row r="16" spans="1:14" x14ac:dyDescent="0.25">
      <c r="A16" s="421"/>
      <c r="B16" s="430"/>
      <c r="C16" s="424"/>
      <c r="D16" s="72"/>
      <c r="E16" s="197"/>
      <c r="F16" s="192"/>
      <c r="G16" s="117"/>
      <c r="H16" s="107"/>
      <c r="I16" s="137"/>
      <c r="J16" s="137"/>
      <c r="K16" s="38"/>
      <c r="L16" s="137"/>
      <c r="M16" s="15"/>
      <c r="N16" s="137"/>
    </row>
    <row r="17" spans="1:14" ht="15.75" thickBot="1" x14ac:dyDescent="0.3">
      <c r="A17" s="422"/>
      <c r="B17" s="431"/>
      <c r="C17" s="425"/>
      <c r="D17" s="73"/>
      <c r="E17" s="198"/>
      <c r="F17" s="193"/>
      <c r="G17" s="119"/>
      <c r="H17" s="108"/>
      <c r="I17" s="137"/>
      <c r="J17" s="137"/>
      <c r="K17" s="38"/>
      <c r="L17" s="137"/>
      <c r="M17" s="15"/>
      <c r="N17" s="137"/>
    </row>
    <row r="18" spans="1:14" x14ac:dyDescent="0.25">
      <c r="A18" s="417">
        <v>2</v>
      </c>
      <c r="B18" s="420" t="s">
        <v>111</v>
      </c>
      <c r="C18" s="423">
        <v>80</v>
      </c>
      <c r="D18" s="112" t="s">
        <v>26</v>
      </c>
      <c r="E18" s="38">
        <v>0.08</v>
      </c>
      <c r="F18" s="137">
        <v>0.08</v>
      </c>
      <c r="G18" s="92">
        <v>35</v>
      </c>
      <c r="H18" s="84">
        <f>E18*G18</f>
        <v>2.8000000000000003</v>
      </c>
      <c r="I18" s="136">
        <v>6</v>
      </c>
      <c r="J18" s="136">
        <v>0.4</v>
      </c>
      <c r="K18" s="36">
        <v>41.73</v>
      </c>
      <c r="L18" s="136">
        <v>186.4</v>
      </c>
      <c r="M18" s="22"/>
      <c r="N18" s="136"/>
    </row>
    <row r="19" spans="1:14" x14ac:dyDescent="0.25">
      <c r="A19" s="418"/>
      <c r="B19" s="421"/>
      <c r="C19" s="424"/>
      <c r="D19" s="112"/>
      <c r="E19" s="38"/>
      <c r="F19" s="137"/>
      <c r="G19" s="92"/>
      <c r="H19" s="84"/>
      <c r="I19" s="137"/>
      <c r="J19" s="137"/>
      <c r="K19" s="38"/>
      <c r="L19" s="137"/>
      <c r="M19" s="15" t="s">
        <v>40</v>
      </c>
      <c r="N19" s="137"/>
    </row>
    <row r="20" spans="1:14" ht="15.75" thickBot="1" x14ac:dyDescent="0.3">
      <c r="A20" s="419"/>
      <c r="B20" s="422"/>
      <c r="C20" s="425"/>
      <c r="D20" s="113"/>
      <c r="E20" s="39"/>
      <c r="F20" s="138"/>
      <c r="G20" s="63"/>
      <c r="H20" s="94"/>
      <c r="I20" s="138"/>
      <c r="J20" s="138"/>
      <c r="K20" s="39"/>
      <c r="L20" s="138"/>
      <c r="M20" s="26"/>
      <c r="N20" s="138"/>
    </row>
    <row r="21" spans="1:14" x14ac:dyDescent="0.25">
      <c r="A21" s="426">
        <v>3</v>
      </c>
      <c r="B21" s="420" t="s">
        <v>47</v>
      </c>
      <c r="C21" s="429" t="s">
        <v>27</v>
      </c>
      <c r="D21" s="20" t="s">
        <v>46</v>
      </c>
      <c r="E21" s="176">
        <v>1E-3</v>
      </c>
      <c r="F21" s="176">
        <v>1E-3</v>
      </c>
      <c r="G21" s="21">
        <v>500</v>
      </c>
      <c r="H21" s="60">
        <f t="shared" ref="H21:H22" si="2">G21*E21</f>
        <v>0.5</v>
      </c>
      <c r="I21" s="130"/>
      <c r="J21" s="130"/>
      <c r="K21" s="131"/>
      <c r="L21" s="130"/>
      <c r="M21" s="131"/>
      <c r="N21" s="137"/>
    </row>
    <row r="22" spans="1:14" x14ac:dyDescent="0.25">
      <c r="A22" s="427"/>
      <c r="B22" s="421"/>
      <c r="C22" s="430"/>
      <c r="D22" s="4" t="s">
        <v>36</v>
      </c>
      <c r="E22" s="177">
        <v>2.1000000000000001E-2</v>
      </c>
      <c r="F22" s="177">
        <v>2.1000000000000001E-2</v>
      </c>
      <c r="G22" s="2">
        <v>60</v>
      </c>
      <c r="H22" s="61">
        <f t="shared" si="2"/>
        <v>1.26</v>
      </c>
      <c r="I22" s="167">
        <v>0.2</v>
      </c>
      <c r="J22" s="167">
        <v>0</v>
      </c>
      <c r="K22" s="168">
        <v>14</v>
      </c>
      <c r="L22" s="167">
        <v>56.8</v>
      </c>
      <c r="M22" s="131" t="s">
        <v>64</v>
      </c>
      <c r="N22" s="137"/>
    </row>
    <row r="23" spans="1:14" ht="15.75" thickBot="1" x14ac:dyDescent="0.3">
      <c r="A23" s="428"/>
      <c r="B23" s="422"/>
      <c r="C23" s="431"/>
      <c r="D23" s="25"/>
      <c r="E23" s="178"/>
      <c r="F23" s="178"/>
      <c r="G23" s="6"/>
      <c r="H23" s="62"/>
      <c r="I23" s="130"/>
      <c r="J23" s="130"/>
      <c r="K23" s="131"/>
      <c r="L23" s="130"/>
      <c r="M23" s="131"/>
      <c r="N23" s="137"/>
    </row>
    <row r="24" spans="1:14" ht="24.75" customHeight="1" thickBot="1" x14ac:dyDescent="0.3">
      <c r="A24" s="408" t="s">
        <v>24</v>
      </c>
      <c r="B24" s="409"/>
      <c r="C24" s="409"/>
      <c r="D24" s="409"/>
      <c r="E24" s="409"/>
      <c r="F24" s="409"/>
      <c r="G24" s="410"/>
      <c r="H24" s="173">
        <f>SUM(H11:H23)</f>
        <v>24.269000000000005</v>
      </c>
      <c r="I24" s="138">
        <f>SUM(I11:I23)</f>
        <v>16.8</v>
      </c>
      <c r="J24" s="138">
        <f>SUM(J11:J23)</f>
        <v>12.1</v>
      </c>
      <c r="K24" s="26">
        <f>SUM(K11:K23)</f>
        <v>56.33</v>
      </c>
      <c r="L24" s="138">
        <f>SUM(L11:L23)</f>
        <v>397.2</v>
      </c>
      <c r="M24" s="26"/>
      <c r="N24" s="138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16.5" customHeight="1" x14ac:dyDescent="0.25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 x14ac:dyDescent="0.25">
      <c r="G30"/>
      <c r="H30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ht="15.75" thickBot="1" x14ac:dyDescent="0.3">
      <c r="G35"/>
      <c r="H35"/>
    </row>
    <row r="36" spans="1:14" ht="15" customHeight="1" x14ac:dyDescent="0.25">
      <c r="A36" s="432" t="s">
        <v>95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</row>
    <row r="37" spans="1:14" ht="25.5" x14ac:dyDescent="0.25">
      <c r="A37" s="175" t="s">
        <v>0</v>
      </c>
      <c r="B37" s="177"/>
      <c r="C37" s="177" t="s">
        <v>1</v>
      </c>
      <c r="D37" s="4" t="s">
        <v>2</v>
      </c>
      <c r="E37" s="177" t="s">
        <v>3</v>
      </c>
      <c r="F37" s="177" t="s">
        <v>4</v>
      </c>
      <c r="G37" s="2" t="s">
        <v>5</v>
      </c>
      <c r="H37" s="177" t="s">
        <v>6</v>
      </c>
      <c r="I37" s="177" t="s">
        <v>7</v>
      </c>
      <c r="J37" s="179" t="s">
        <v>8</v>
      </c>
      <c r="K37" s="177" t="s">
        <v>9</v>
      </c>
      <c r="L37" s="177" t="s">
        <v>10</v>
      </c>
      <c r="M37" s="177" t="s">
        <v>11</v>
      </c>
      <c r="N37" s="184" t="s">
        <v>12</v>
      </c>
    </row>
    <row r="38" spans="1:14" ht="15.75" thickBot="1" x14ac:dyDescent="0.3">
      <c r="A38" s="181"/>
      <c r="B38" s="183" t="s">
        <v>13</v>
      </c>
      <c r="C38" s="183" t="s">
        <v>14</v>
      </c>
      <c r="D38" s="16"/>
      <c r="E38" s="183" t="s">
        <v>14</v>
      </c>
      <c r="F38" s="183" t="s">
        <v>14</v>
      </c>
      <c r="G38" s="17" t="s">
        <v>15</v>
      </c>
      <c r="H38" s="183" t="s">
        <v>16</v>
      </c>
      <c r="I38" s="183" t="s">
        <v>14</v>
      </c>
      <c r="J38" s="183" t="s">
        <v>14</v>
      </c>
      <c r="K38" s="183" t="s">
        <v>14</v>
      </c>
      <c r="L38" s="183" t="s">
        <v>14</v>
      </c>
      <c r="M38" s="183"/>
      <c r="N38" s="14"/>
    </row>
    <row r="39" spans="1:14" ht="15" customHeight="1" x14ac:dyDescent="0.25">
      <c r="A39" s="420">
        <v>1</v>
      </c>
      <c r="B39" s="414" t="s">
        <v>90</v>
      </c>
      <c r="C39" s="429">
        <v>200</v>
      </c>
      <c r="D39" s="20" t="s">
        <v>59</v>
      </c>
      <c r="E39" s="176">
        <v>0.05</v>
      </c>
      <c r="F39" s="176">
        <v>0.05</v>
      </c>
      <c r="G39" s="21">
        <v>50</v>
      </c>
      <c r="H39" s="34">
        <f>G39*E39</f>
        <v>2.5</v>
      </c>
      <c r="I39" s="128">
        <v>6.6</v>
      </c>
      <c r="J39" s="128">
        <v>4</v>
      </c>
      <c r="K39" s="129">
        <v>9.4</v>
      </c>
      <c r="L39" s="128">
        <v>139.19999999999999</v>
      </c>
      <c r="M39" s="37" t="s">
        <v>88</v>
      </c>
      <c r="N39" s="37" t="s">
        <v>17</v>
      </c>
    </row>
    <row r="40" spans="1:14" x14ac:dyDescent="0.25">
      <c r="A40" s="421"/>
      <c r="B40" s="415"/>
      <c r="C40" s="430"/>
      <c r="D40" s="4" t="s">
        <v>19</v>
      </c>
      <c r="E40" s="177">
        <v>0.08</v>
      </c>
      <c r="F40" s="177">
        <v>0.08</v>
      </c>
      <c r="G40" s="2">
        <v>53</v>
      </c>
      <c r="H40" s="13">
        <f t="shared" ref="H40:H43" si="3">G40*E40</f>
        <v>4.24</v>
      </c>
      <c r="I40" s="130"/>
      <c r="J40" s="130"/>
      <c r="K40" s="131"/>
      <c r="L40" s="130"/>
      <c r="M40" s="131"/>
      <c r="N40" s="12"/>
    </row>
    <row r="41" spans="1:14" x14ac:dyDescent="0.25">
      <c r="A41" s="421"/>
      <c r="B41" s="415"/>
      <c r="C41" s="430"/>
      <c r="D41" s="4" t="s">
        <v>50</v>
      </c>
      <c r="E41" s="177">
        <v>5.0000000000000001E-3</v>
      </c>
      <c r="F41" s="177">
        <v>5.0000000000000001E-3</v>
      </c>
      <c r="G41" s="2">
        <v>511</v>
      </c>
      <c r="H41" s="13">
        <f t="shared" si="3"/>
        <v>2.5550000000000002</v>
      </c>
      <c r="I41" s="130"/>
      <c r="J41" s="130"/>
      <c r="K41" s="131"/>
      <c r="L41" s="130"/>
      <c r="M41" s="131"/>
      <c r="N41" s="12"/>
    </row>
    <row r="42" spans="1:14" x14ac:dyDescent="0.25">
      <c r="A42" s="421"/>
      <c r="B42" s="415"/>
      <c r="C42" s="430"/>
      <c r="D42" s="4" t="s">
        <v>49</v>
      </c>
      <c r="E42" s="177">
        <v>2E-3</v>
      </c>
      <c r="F42" s="177">
        <v>2E-3</v>
      </c>
      <c r="G42" s="2">
        <v>12</v>
      </c>
      <c r="H42" s="13">
        <f t="shared" si="3"/>
        <v>2.4E-2</v>
      </c>
      <c r="I42" s="130"/>
      <c r="J42" s="130"/>
      <c r="K42" s="131"/>
      <c r="L42" s="130"/>
      <c r="M42" s="131"/>
      <c r="N42" s="12"/>
    </row>
    <row r="43" spans="1:14" x14ac:dyDescent="0.25">
      <c r="A43" s="421"/>
      <c r="B43" s="415"/>
      <c r="C43" s="430"/>
      <c r="D43" s="4" t="s">
        <v>36</v>
      </c>
      <c r="E43" s="177">
        <v>0.01</v>
      </c>
      <c r="F43" s="177">
        <v>0.01</v>
      </c>
      <c r="G43" s="2">
        <v>60</v>
      </c>
      <c r="H43" s="13">
        <f t="shared" si="3"/>
        <v>0.6</v>
      </c>
      <c r="I43" s="130"/>
      <c r="J43" s="130"/>
      <c r="K43" s="131"/>
      <c r="L43" s="130"/>
      <c r="M43" s="131"/>
      <c r="N43" s="12"/>
    </row>
    <row r="44" spans="1:14" ht="15.75" thickBot="1" x14ac:dyDescent="0.3">
      <c r="A44" s="422"/>
      <c r="B44" s="416"/>
      <c r="C44" s="431"/>
      <c r="D44" s="4"/>
      <c r="E44" s="177"/>
      <c r="F44" s="177"/>
      <c r="G44" s="2"/>
      <c r="H44" s="13"/>
      <c r="I44" s="130"/>
      <c r="J44" s="130"/>
      <c r="K44" s="131"/>
      <c r="L44" s="130"/>
      <c r="M44" s="131"/>
      <c r="N44" s="12"/>
    </row>
    <row r="45" spans="1:14" x14ac:dyDescent="0.25">
      <c r="A45" s="420">
        <v>2</v>
      </c>
      <c r="B45" s="429" t="s">
        <v>73</v>
      </c>
      <c r="C45" s="429" t="s">
        <v>74</v>
      </c>
      <c r="D45" s="20" t="s">
        <v>26</v>
      </c>
      <c r="E45" s="176">
        <v>0.08</v>
      </c>
      <c r="F45" s="176">
        <v>0.08</v>
      </c>
      <c r="G45" s="21">
        <v>35</v>
      </c>
      <c r="H45" s="34">
        <f t="shared" ref="H45:H46" si="4">G45*E45</f>
        <v>2.8000000000000003</v>
      </c>
      <c r="I45" s="188">
        <v>7.12</v>
      </c>
      <c r="J45" s="188">
        <v>2.64</v>
      </c>
      <c r="K45" s="36">
        <v>37.36</v>
      </c>
      <c r="L45" s="188">
        <v>212.8</v>
      </c>
      <c r="M45" s="22"/>
      <c r="N45" s="42"/>
    </row>
    <row r="46" spans="1:14" x14ac:dyDescent="0.25">
      <c r="A46" s="421"/>
      <c r="B46" s="430"/>
      <c r="C46" s="430"/>
      <c r="D46" s="4" t="s">
        <v>50</v>
      </c>
      <c r="E46" s="177">
        <v>1.4999999999999999E-2</v>
      </c>
      <c r="F46" s="177">
        <v>1.4999999999999999E-2</v>
      </c>
      <c r="G46" s="2">
        <v>511</v>
      </c>
      <c r="H46" s="13">
        <f t="shared" si="4"/>
        <v>7.665</v>
      </c>
      <c r="I46" s="189">
        <v>0.12</v>
      </c>
      <c r="J46" s="189">
        <v>10.88</v>
      </c>
      <c r="K46" s="38">
        <v>0.19500000000000001</v>
      </c>
      <c r="L46" s="189">
        <v>99.15</v>
      </c>
      <c r="M46" s="15" t="s">
        <v>40</v>
      </c>
      <c r="N46" s="53"/>
    </row>
    <row r="47" spans="1:14" ht="15.75" thickBot="1" x14ac:dyDescent="0.3">
      <c r="A47" s="422"/>
      <c r="B47" s="431"/>
      <c r="C47" s="431"/>
      <c r="D47" s="16"/>
      <c r="E47" s="183"/>
      <c r="F47" s="183"/>
      <c r="G47" s="17"/>
      <c r="H47" s="52"/>
      <c r="I47" s="190"/>
      <c r="J47" s="190"/>
      <c r="K47" s="39"/>
      <c r="L47" s="190"/>
      <c r="M47" s="26"/>
      <c r="N47" s="54"/>
    </row>
    <row r="48" spans="1:14" ht="15.75" thickBot="1" x14ac:dyDescent="0.3">
      <c r="A48" s="28">
        <v>3</v>
      </c>
      <c r="B48" s="29" t="s">
        <v>86</v>
      </c>
      <c r="C48" s="29">
        <v>10</v>
      </c>
      <c r="D48" s="30" t="s">
        <v>87</v>
      </c>
      <c r="E48" s="29">
        <v>0.01</v>
      </c>
      <c r="F48" s="29">
        <v>0.01</v>
      </c>
      <c r="G48" s="31">
        <v>400</v>
      </c>
      <c r="H48" s="40">
        <f>E48*G48</f>
        <v>4</v>
      </c>
      <c r="I48" s="165">
        <v>3.84</v>
      </c>
      <c r="J48" s="165">
        <v>3.96</v>
      </c>
      <c r="K48" s="166">
        <v>1E-3</v>
      </c>
      <c r="L48" s="165">
        <v>52</v>
      </c>
      <c r="M48" s="135"/>
      <c r="N48" s="51"/>
    </row>
    <row r="49" spans="1:14" x14ac:dyDescent="0.25">
      <c r="A49" s="420">
        <v>5</v>
      </c>
      <c r="B49" s="429" t="s">
        <v>47</v>
      </c>
      <c r="C49" s="429" t="s">
        <v>27</v>
      </c>
      <c r="D49" s="18" t="s">
        <v>46</v>
      </c>
      <c r="E49" s="182">
        <v>1E-3</v>
      </c>
      <c r="F49" s="182">
        <v>1E-3</v>
      </c>
      <c r="G49" s="19">
        <v>500</v>
      </c>
      <c r="H49" s="49">
        <f t="shared" ref="H49:H50" si="5">G49*E49</f>
        <v>0.5</v>
      </c>
      <c r="I49" s="130"/>
      <c r="J49" s="130"/>
      <c r="K49" s="131"/>
      <c r="L49" s="130"/>
      <c r="M49" s="131"/>
      <c r="N49" s="12"/>
    </row>
    <row r="50" spans="1:14" x14ac:dyDescent="0.25">
      <c r="A50" s="421"/>
      <c r="B50" s="430"/>
      <c r="C50" s="430"/>
      <c r="D50" s="4" t="s">
        <v>36</v>
      </c>
      <c r="E50" s="177">
        <v>1.4999999999999999E-2</v>
      </c>
      <c r="F50" s="177">
        <v>1.4999999999999999E-2</v>
      </c>
      <c r="G50" s="2">
        <v>60</v>
      </c>
      <c r="H50" s="13">
        <f t="shared" si="5"/>
        <v>0.89999999999999991</v>
      </c>
      <c r="I50" s="167">
        <v>0.2</v>
      </c>
      <c r="J50" s="167">
        <v>0</v>
      </c>
      <c r="K50" s="168">
        <v>14</v>
      </c>
      <c r="L50" s="167">
        <v>56.8</v>
      </c>
      <c r="M50" s="131" t="s">
        <v>64</v>
      </c>
      <c r="N50" s="12"/>
    </row>
    <row r="51" spans="1:14" ht="15.75" thickBot="1" x14ac:dyDescent="0.3">
      <c r="A51" s="421"/>
      <c r="B51" s="430"/>
      <c r="C51" s="430"/>
      <c r="D51" s="16"/>
      <c r="E51" s="183"/>
      <c r="F51" s="183"/>
      <c r="G51" s="17"/>
      <c r="H51" s="52"/>
      <c r="I51" s="130"/>
      <c r="J51" s="130"/>
      <c r="K51" s="131"/>
      <c r="L51" s="130"/>
      <c r="M51" s="131"/>
      <c r="N51" s="12"/>
    </row>
    <row r="52" spans="1:14" ht="15.75" customHeight="1" thickBot="1" x14ac:dyDescent="0.3">
      <c r="A52" s="442" t="s">
        <v>24</v>
      </c>
      <c r="B52" s="443"/>
      <c r="C52" s="443"/>
      <c r="D52" s="443"/>
      <c r="E52" s="443"/>
      <c r="F52" s="443"/>
      <c r="G52" s="444"/>
      <c r="H52" s="70">
        <f>SUM(H39:H51)</f>
        <v>25.783999999999999</v>
      </c>
      <c r="I52" s="134">
        <f>SUM(I39:I51)</f>
        <v>17.88</v>
      </c>
      <c r="J52" s="134">
        <f>SUM(J39:J51)</f>
        <v>21.480000000000004</v>
      </c>
      <c r="K52" s="135">
        <f>SUM(K39:K51)</f>
        <v>60.955999999999996</v>
      </c>
      <c r="L52" s="134">
        <v>560.39</v>
      </c>
      <c r="M52" s="135"/>
      <c r="N52" s="51"/>
    </row>
    <row r="53" spans="1:14" ht="15.75" customHeight="1" x14ac:dyDescent="0.25">
      <c r="A53" s="9"/>
      <c r="B53" s="9"/>
      <c r="C53" s="9"/>
      <c r="D53" s="9"/>
      <c r="E53" s="9"/>
      <c r="F53" s="9"/>
      <c r="G53" s="9"/>
      <c r="H53" s="209"/>
      <c r="I53" s="210"/>
      <c r="J53" s="210"/>
      <c r="K53" s="210"/>
      <c r="L53" s="210"/>
      <c r="M53" s="210"/>
      <c r="N53" s="11"/>
    </row>
    <row r="54" spans="1:14" ht="15.75" customHeight="1" x14ac:dyDescent="0.25">
      <c r="A54" s="9"/>
      <c r="B54" s="9"/>
      <c r="C54" s="9"/>
      <c r="D54" s="9"/>
      <c r="E54" s="9"/>
      <c r="F54" s="9"/>
      <c r="G54" s="9"/>
      <c r="H54" s="209"/>
      <c r="I54" s="210"/>
      <c r="J54" s="210"/>
      <c r="K54" s="210"/>
      <c r="L54" s="210"/>
      <c r="M54" s="210"/>
      <c r="N54" s="11"/>
    </row>
    <row r="55" spans="1:14" ht="15.75" customHeight="1" x14ac:dyDescent="0.25">
      <c r="A55" s="9"/>
      <c r="B55" s="9"/>
      <c r="C55" s="9"/>
      <c r="D55" s="9"/>
      <c r="E55" s="9"/>
      <c r="F55" s="9"/>
      <c r="G55" s="9"/>
      <c r="H55" s="209"/>
      <c r="I55" s="210"/>
      <c r="J55" s="210"/>
      <c r="K55" s="210"/>
      <c r="L55" s="210"/>
      <c r="M55" s="210"/>
      <c r="N55" s="11"/>
    </row>
    <row r="56" spans="1:14" ht="15.75" customHeight="1" x14ac:dyDescent="0.25">
      <c r="A56" s="9"/>
      <c r="B56" s="9"/>
      <c r="C56" s="9"/>
      <c r="D56" s="9"/>
      <c r="E56" s="9"/>
      <c r="F56" s="9"/>
      <c r="G56" s="9"/>
      <c r="H56" s="209"/>
      <c r="I56" s="210"/>
      <c r="J56" s="210"/>
      <c r="K56" s="210"/>
      <c r="L56" s="210"/>
      <c r="M56" s="210"/>
      <c r="N56" s="11"/>
    </row>
    <row r="57" spans="1:14" ht="15.75" customHeight="1" x14ac:dyDescent="0.25">
      <c r="A57" s="9"/>
      <c r="B57" s="9"/>
      <c r="C57" s="9"/>
      <c r="D57" s="9"/>
      <c r="E57" s="9"/>
      <c r="F57" s="9"/>
      <c r="G57" s="9"/>
      <c r="H57" s="209"/>
      <c r="I57" s="210"/>
      <c r="J57" s="210"/>
      <c r="K57" s="210"/>
      <c r="L57" s="210"/>
      <c r="M57" s="210"/>
      <c r="N57" s="11"/>
    </row>
    <row r="58" spans="1:14" ht="15.75" customHeight="1" x14ac:dyDescent="0.25">
      <c r="A58" s="9"/>
      <c r="B58" s="9"/>
      <c r="C58" s="9"/>
      <c r="D58" s="9"/>
      <c r="E58" s="9"/>
      <c r="F58" s="9"/>
      <c r="G58" s="9"/>
      <c r="H58" s="209"/>
      <c r="I58" s="210"/>
      <c r="J58" s="210"/>
      <c r="K58" s="210"/>
      <c r="L58" s="210"/>
      <c r="M58" s="210"/>
      <c r="N58" s="11"/>
    </row>
    <row r="59" spans="1:14" ht="15.75" customHeight="1" x14ac:dyDescent="0.25">
      <c r="A59" s="9"/>
      <c r="B59" s="9"/>
      <c r="C59" s="9"/>
      <c r="D59" s="9"/>
      <c r="E59" s="9"/>
      <c r="F59" s="9"/>
      <c r="G59" s="9"/>
      <c r="H59" s="209"/>
      <c r="I59" s="210"/>
      <c r="J59" s="210"/>
      <c r="K59" s="210"/>
      <c r="L59" s="210"/>
      <c r="M59" s="210"/>
      <c r="N59" s="11"/>
    </row>
    <row r="60" spans="1:14" ht="15.75" customHeight="1" x14ac:dyDescent="0.25">
      <c r="A60" s="9"/>
      <c r="B60" s="9"/>
      <c r="C60" s="9"/>
      <c r="D60" s="9"/>
      <c r="E60" s="9"/>
      <c r="F60" s="9"/>
      <c r="G60" s="9"/>
      <c r="H60" s="209"/>
      <c r="I60" s="210"/>
      <c r="J60" s="210"/>
      <c r="K60" s="210"/>
      <c r="L60" s="210"/>
      <c r="M60" s="210"/>
      <c r="N60" s="11"/>
    </row>
    <row r="61" spans="1:14" ht="15.75" customHeight="1" x14ac:dyDescent="0.25">
      <c r="A61" s="9"/>
      <c r="B61" s="9"/>
      <c r="C61" s="9"/>
      <c r="D61" s="9"/>
      <c r="E61" s="9"/>
      <c r="F61" s="9"/>
      <c r="G61" s="9"/>
      <c r="H61" s="209"/>
      <c r="I61" s="210"/>
      <c r="J61" s="210"/>
      <c r="K61" s="210"/>
      <c r="L61" s="210"/>
      <c r="M61" s="210"/>
      <c r="N61" s="11"/>
    </row>
    <row r="62" spans="1:14" ht="15.75" customHeight="1" x14ac:dyDescent="0.25">
      <c r="A62" s="9"/>
      <c r="B62" s="9"/>
      <c r="C62" s="9"/>
      <c r="D62" s="9"/>
      <c r="E62" s="9"/>
      <c r="F62" s="9"/>
      <c r="G62" s="9"/>
      <c r="H62" s="209"/>
      <c r="I62" s="210"/>
      <c r="J62" s="210"/>
      <c r="K62" s="210"/>
      <c r="L62" s="210"/>
      <c r="M62" s="210"/>
      <c r="N62" s="11"/>
    </row>
    <row r="63" spans="1:14" ht="15.75" customHeight="1" x14ac:dyDescent="0.25">
      <c r="A63" s="9"/>
      <c r="B63" s="9"/>
      <c r="C63" s="9"/>
      <c r="D63" s="9"/>
      <c r="E63" s="9"/>
      <c r="F63" s="9"/>
      <c r="G63" s="9"/>
      <c r="H63" s="209"/>
      <c r="I63" s="210"/>
      <c r="J63" s="210"/>
      <c r="K63" s="210"/>
      <c r="L63" s="210"/>
      <c r="M63" s="210"/>
      <c r="N63" s="11"/>
    </row>
    <row r="64" spans="1:14" ht="15.75" customHeight="1" x14ac:dyDescent="0.25">
      <c r="A64" s="9"/>
      <c r="B64" s="9"/>
      <c r="C64" s="9"/>
      <c r="D64" s="9"/>
      <c r="E64" s="9"/>
      <c r="F64" s="9"/>
      <c r="G64" s="9"/>
      <c r="H64" s="209"/>
      <c r="I64" s="210"/>
      <c r="J64" s="210"/>
      <c r="K64" s="210"/>
      <c r="L64" s="210"/>
      <c r="M64" s="210"/>
      <c r="N64" s="11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209"/>
      <c r="I65" s="210"/>
      <c r="J65" s="210"/>
      <c r="K65" s="210"/>
      <c r="L65" s="210"/>
      <c r="M65" s="210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209"/>
      <c r="I66" s="210"/>
      <c r="J66" s="210"/>
      <c r="K66" s="210"/>
      <c r="L66" s="210"/>
      <c r="M66" s="210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209"/>
      <c r="I67" s="210"/>
      <c r="J67" s="210"/>
      <c r="K67" s="210"/>
      <c r="L67" s="210"/>
      <c r="M67" s="210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209"/>
      <c r="I68" s="210"/>
      <c r="J68" s="210"/>
      <c r="K68" s="210"/>
      <c r="L68" s="210"/>
      <c r="M68" s="210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209"/>
      <c r="I69" s="210"/>
      <c r="J69" s="210"/>
      <c r="K69" s="210"/>
      <c r="L69" s="210"/>
      <c r="M69" s="210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209"/>
      <c r="I70" s="210"/>
      <c r="J70" s="210"/>
      <c r="K70" s="210"/>
      <c r="L70" s="210"/>
      <c r="M70" s="210"/>
      <c r="N70" s="11"/>
    </row>
    <row r="71" spans="1:14" ht="15.75" customHeight="1" x14ac:dyDescent="0.25">
      <c r="A71" s="9"/>
      <c r="B71" s="9"/>
      <c r="C71" s="9"/>
      <c r="D71" s="9"/>
      <c r="E71" s="9"/>
      <c r="F71" s="9"/>
      <c r="G71" s="9"/>
      <c r="H71" s="209"/>
      <c r="I71" s="210"/>
      <c r="J71" s="210"/>
      <c r="K71" s="210"/>
      <c r="L71" s="210"/>
      <c r="M71" s="210"/>
      <c r="N71" s="11"/>
    </row>
    <row r="72" spans="1:14" ht="15.75" customHeight="1" x14ac:dyDescent="0.25">
      <c r="A72" s="9"/>
      <c r="B72" s="9"/>
      <c r="C72" s="9"/>
      <c r="D72" s="9"/>
      <c r="E72" s="9"/>
      <c r="F72" s="9"/>
      <c r="G72" s="9"/>
      <c r="H72" s="209"/>
      <c r="I72" s="210"/>
      <c r="J72" s="210"/>
      <c r="K72" s="210"/>
      <c r="L72" s="210"/>
      <c r="M72" s="210"/>
      <c r="N72" s="11"/>
    </row>
    <row r="73" spans="1:14" ht="15.75" customHeight="1" thickBot="1" x14ac:dyDescent="0.3">
      <c r="A73" s="9"/>
      <c r="B73" s="9"/>
      <c r="C73" s="9"/>
      <c r="D73" s="9"/>
      <c r="E73" s="9"/>
      <c r="F73" s="9"/>
      <c r="G73" s="9"/>
      <c r="H73" s="209"/>
      <c r="I73" s="210"/>
      <c r="J73" s="210"/>
      <c r="K73" s="210"/>
      <c r="L73" s="210"/>
      <c r="M73" s="210"/>
      <c r="N73" s="11"/>
    </row>
    <row r="74" spans="1:14" ht="15" customHeight="1" thickBot="1" x14ac:dyDescent="0.3">
      <c r="A74" s="442" t="s">
        <v>96</v>
      </c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5"/>
    </row>
    <row r="75" spans="1:14" ht="25.5" x14ac:dyDescent="0.25">
      <c r="A75" s="180" t="s">
        <v>0</v>
      </c>
      <c r="B75" s="182"/>
      <c r="C75" s="182" t="s">
        <v>1</v>
      </c>
      <c r="D75" s="18" t="s">
        <v>2</v>
      </c>
      <c r="E75" s="182" t="s">
        <v>3</v>
      </c>
      <c r="F75" s="182" t="s">
        <v>4</v>
      </c>
      <c r="G75" s="19" t="s">
        <v>5</v>
      </c>
      <c r="H75" s="182" t="s">
        <v>6</v>
      </c>
      <c r="I75" s="182" t="s">
        <v>7</v>
      </c>
      <c r="J75" s="169" t="s">
        <v>8</v>
      </c>
      <c r="K75" s="182" t="s">
        <v>9</v>
      </c>
      <c r="L75" s="182" t="s">
        <v>10</v>
      </c>
      <c r="M75" s="182" t="s">
        <v>11</v>
      </c>
      <c r="N75" s="211" t="s">
        <v>12</v>
      </c>
    </row>
    <row r="76" spans="1:14" ht="15.75" thickBot="1" x14ac:dyDescent="0.3">
      <c r="A76" s="181"/>
      <c r="B76" s="183" t="s">
        <v>13</v>
      </c>
      <c r="C76" s="183" t="s">
        <v>14</v>
      </c>
      <c r="D76" s="16"/>
      <c r="E76" s="183" t="s">
        <v>14</v>
      </c>
      <c r="F76" s="183" t="s">
        <v>14</v>
      </c>
      <c r="G76" s="17" t="s">
        <v>15</v>
      </c>
      <c r="H76" s="183" t="s">
        <v>16</v>
      </c>
      <c r="I76" s="183" t="s">
        <v>14</v>
      </c>
      <c r="J76" s="183" t="s">
        <v>14</v>
      </c>
      <c r="K76" s="183" t="s">
        <v>14</v>
      </c>
      <c r="L76" s="183" t="s">
        <v>14</v>
      </c>
      <c r="M76" s="183"/>
      <c r="N76" s="14"/>
    </row>
    <row r="77" spans="1:14" ht="15" customHeight="1" x14ac:dyDescent="0.25">
      <c r="A77" s="420">
        <v>1</v>
      </c>
      <c r="B77" s="414" t="s">
        <v>97</v>
      </c>
      <c r="C77" s="429" t="s">
        <v>129</v>
      </c>
      <c r="D77" s="20" t="s">
        <v>98</v>
      </c>
      <c r="E77" s="176">
        <v>0.1</v>
      </c>
      <c r="F77" s="176">
        <v>0.1</v>
      </c>
      <c r="G77" s="21">
        <v>150</v>
      </c>
      <c r="H77" s="60">
        <f>E77*G77</f>
        <v>15</v>
      </c>
      <c r="I77" s="42"/>
      <c r="J77" s="42"/>
      <c r="K77" s="23"/>
      <c r="L77" s="42"/>
      <c r="M77" s="188"/>
      <c r="N77" s="37" t="s">
        <v>17</v>
      </c>
    </row>
    <row r="78" spans="1:14" x14ac:dyDescent="0.25">
      <c r="A78" s="421"/>
      <c r="B78" s="415"/>
      <c r="C78" s="430"/>
      <c r="D78" s="4" t="s">
        <v>99</v>
      </c>
      <c r="E78" s="177">
        <v>0.01</v>
      </c>
      <c r="F78" s="177">
        <v>0.01</v>
      </c>
      <c r="G78" s="2">
        <v>40</v>
      </c>
      <c r="H78" s="61">
        <f t="shared" ref="H78" si="6">E78*G78</f>
        <v>0.4</v>
      </c>
      <c r="I78" s="53">
        <v>15</v>
      </c>
      <c r="J78" s="53">
        <v>10</v>
      </c>
      <c r="K78" s="12">
        <v>171.2</v>
      </c>
      <c r="L78" s="53">
        <v>195</v>
      </c>
      <c r="M78" s="53" t="s">
        <v>106</v>
      </c>
      <c r="N78" s="12"/>
    </row>
    <row r="79" spans="1:14" x14ac:dyDescent="0.25">
      <c r="A79" s="421"/>
      <c r="B79" s="415"/>
      <c r="C79" s="430"/>
      <c r="D79" s="4" t="s">
        <v>54</v>
      </c>
      <c r="E79" s="177">
        <v>5.0000000000000001E-3</v>
      </c>
      <c r="F79" s="177">
        <v>5.0000000000000001E-3</v>
      </c>
      <c r="G79" s="2">
        <v>60</v>
      </c>
      <c r="H79" s="61">
        <f>E79*G79</f>
        <v>0.3</v>
      </c>
      <c r="I79" s="53"/>
      <c r="J79" s="53"/>
      <c r="K79" s="12"/>
      <c r="L79" s="53"/>
      <c r="M79" s="53"/>
      <c r="N79" s="12"/>
    </row>
    <row r="80" spans="1:14" x14ac:dyDescent="0.25">
      <c r="A80" s="421"/>
      <c r="B80" s="415"/>
      <c r="C80" s="430"/>
      <c r="D80" s="4" t="s">
        <v>100</v>
      </c>
      <c r="E80" s="177">
        <v>4.0000000000000001E-3</v>
      </c>
      <c r="F80" s="177">
        <v>4.0000000000000001E-3</v>
      </c>
      <c r="G80" s="2">
        <v>116.66</v>
      </c>
      <c r="H80" s="61">
        <f>E80*G80</f>
        <v>0.46664</v>
      </c>
      <c r="I80" s="53"/>
      <c r="J80" s="53"/>
      <c r="K80" s="12"/>
      <c r="L80" s="53"/>
      <c r="M80" s="53"/>
      <c r="N80" s="12"/>
    </row>
    <row r="81" spans="1:14" x14ac:dyDescent="0.25">
      <c r="A81" s="421"/>
      <c r="B81" s="415"/>
      <c r="C81" s="430"/>
      <c r="D81" s="4" t="s">
        <v>50</v>
      </c>
      <c r="E81" s="177">
        <v>2E-3</v>
      </c>
      <c r="F81" s="177">
        <v>2E-3</v>
      </c>
      <c r="G81" s="2">
        <v>511</v>
      </c>
      <c r="H81" s="61">
        <f>E81*G81</f>
        <v>1.022</v>
      </c>
      <c r="I81" s="53"/>
      <c r="J81" s="53"/>
      <c r="K81" s="12"/>
      <c r="L81" s="53"/>
      <c r="M81" s="53"/>
      <c r="N81" s="12"/>
    </row>
    <row r="82" spans="1:14" ht="15.75" thickBot="1" x14ac:dyDescent="0.3">
      <c r="A82" s="446"/>
      <c r="B82" s="447"/>
      <c r="C82" s="448"/>
      <c r="D82" s="4" t="s">
        <v>51</v>
      </c>
      <c r="E82" s="177">
        <v>5.0000000000000001E-3</v>
      </c>
      <c r="F82" s="177">
        <v>5.0000000000000001E-3</v>
      </c>
      <c r="G82" s="2">
        <v>187</v>
      </c>
      <c r="H82" s="61">
        <f>E82*G82</f>
        <v>0.93500000000000005</v>
      </c>
      <c r="I82" s="53"/>
      <c r="J82" s="53"/>
      <c r="K82" s="12"/>
      <c r="L82" s="53"/>
      <c r="M82" s="53"/>
      <c r="N82" s="12"/>
    </row>
    <row r="83" spans="1:14" x14ac:dyDescent="0.25">
      <c r="A83" s="449">
        <v>2</v>
      </c>
      <c r="B83" s="450" t="s">
        <v>101</v>
      </c>
      <c r="C83" s="450">
        <v>130</v>
      </c>
      <c r="D83" s="18"/>
      <c r="E83" s="182"/>
      <c r="F83" s="182"/>
      <c r="G83" s="19"/>
      <c r="H83" s="49"/>
      <c r="I83" s="42"/>
      <c r="J83" s="42"/>
      <c r="K83" s="23"/>
      <c r="L83" s="42"/>
      <c r="M83" s="42"/>
      <c r="N83" s="23"/>
    </row>
    <row r="84" spans="1:14" x14ac:dyDescent="0.25">
      <c r="A84" s="421"/>
      <c r="B84" s="430"/>
      <c r="C84" s="430"/>
      <c r="D84" s="4" t="s">
        <v>101</v>
      </c>
      <c r="E84" s="177">
        <v>0.13</v>
      </c>
      <c r="F84" s="177">
        <v>0.13</v>
      </c>
      <c r="G84" s="2">
        <v>40</v>
      </c>
      <c r="H84" s="13">
        <f>E84*G84</f>
        <v>5.2</v>
      </c>
      <c r="I84" s="53">
        <v>0.52</v>
      </c>
      <c r="J84" s="53">
        <v>0.52</v>
      </c>
      <c r="K84" s="12">
        <v>12.74</v>
      </c>
      <c r="L84" s="53">
        <v>61.1</v>
      </c>
      <c r="M84" s="53"/>
      <c r="N84" s="12"/>
    </row>
    <row r="85" spans="1:14" ht="15.75" thickBot="1" x14ac:dyDescent="0.3">
      <c r="A85" s="446"/>
      <c r="B85" s="448"/>
      <c r="C85" s="448"/>
      <c r="D85" s="25"/>
      <c r="E85" s="178"/>
      <c r="F85" s="178"/>
      <c r="G85" s="6"/>
      <c r="H85" s="35"/>
      <c r="I85" s="53"/>
      <c r="J85" s="53"/>
      <c r="K85" s="12"/>
      <c r="L85" s="53"/>
      <c r="M85" s="53"/>
      <c r="N85" s="12"/>
    </row>
    <row r="86" spans="1:14" ht="15.75" thickBot="1" x14ac:dyDescent="0.3">
      <c r="A86" s="177">
        <v>5</v>
      </c>
      <c r="B86" s="177" t="s">
        <v>37</v>
      </c>
      <c r="C86" s="177">
        <v>60</v>
      </c>
      <c r="D86" s="18" t="s">
        <v>26</v>
      </c>
      <c r="E86" s="182">
        <v>0.06</v>
      </c>
      <c r="F86" s="182">
        <v>0.06</v>
      </c>
      <c r="G86" s="19">
        <v>35</v>
      </c>
      <c r="H86" s="49">
        <f>E86*G86</f>
        <v>2.1</v>
      </c>
      <c r="I86" s="43">
        <v>7.12</v>
      </c>
      <c r="J86" s="43">
        <v>2.64</v>
      </c>
      <c r="K86" s="41">
        <v>37.36</v>
      </c>
      <c r="L86" s="43">
        <v>212.8</v>
      </c>
      <c r="M86" s="96" t="s">
        <v>40</v>
      </c>
      <c r="N86" s="51"/>
    </row>
    <row r="87" spans="1:14" x14ac:dyDescent="0.25">
      <c r="A87" s="449">
        <v>6</v>
      </c>
      <c r="B87" s="450" t="s">
        <v>47</v>
      </c>
      <c r="C87" s="450" t="s">
        <v>27</v>
      </c>
      <c r="D87" s="20" t="s">
        <v>46</v>
      </c>
      <c r="E87" s="176">
        <v>1E-3</v>
      </c>
      <c r="F87" s="176">
        <v>2E-3</v>
      </c>
      <c r="G87" s="21">
        <v>500</v>
      </c>
      <c r="H87" s="34">
        <f t="shared" ref="H87:H88" si="7">E87*G87</f>
        <v>0.5</v>
      </c>
      <c r="I87" s="42"/>
      <c r="J87" s="42"/>
      <c r="K87" s="23"/>
      <c r="L87" s="42"/>
      <c r="M87" s="42"/>
      <c r="N87" s="23"/>
    </row>
    <row r="88" spans="1:14" ht="15.75" thickBot="1" x14ac:dyDescent="0.3">
      <c r="A88" s="446"/>
      <c r="B88" s="448"/>
      <c r="C88" s="448"/>
      <c r="D88" s="4" t="s">
        <v>36</v>
      </c>
      <c r="E88" s="177">
        <v>1.4999999999999999E-2</v>
      </c>
      <c r="F88" s="177">
        <v>1.4999999999999999E-2</v>
      </c>
      <c r="G88" s="2">
        <v>60</v>
      </c>
      <c r="H88" s="13">
        <f t="shared" si="7"/>
        <v>0.89999999999999991</v>
      </c>
      <c r="I88" s="54">
        <v>0.2</v>
      </c>
      <c r="J88" s="54">
        <v>0</v>
      </c>
      <c r="K88" s="50">
        <v>14</v>
      </c>
      <c r="L88" s="54">
        <v>56.8</v>
      </c>
      <c r="M88" s="54" t="s">
        <v>67</v>
      </c>
      <c r="N88" s="12"/>
    </row>
    <row r="89" spans="1:14" ht="15.75" customHeight="1" thickBot="1" x14ac:dyDescent="0.3">
      <c r="A89" s="451" t="s">
        <v>24</v>
      </c>
      <c r="B89" s="452"/>
      <c r="C89" s="452"/>
      <c r="D89" s="452"/>
      <c r="E89" s="452"/>
      <c r="F89" s="452"/>
      <c r="G89" s="453"/>
      <c r="H89" s="173">
        <f>SUM(H77:H88)</f>
        <v>26.823639999999997</v>
      </c>
      <c r="I89" s="54">
        <f>SUM(I77:I88)</f>
        <v>22.84</v>
      </c>
      <c r="J89" s="54">
        <f>SUM(J77:J88)</f>
        <v>13.16</v>
      </c>
      <c r="K89" s="50">
        <f>SUM(K77:K88)</f>
        <v>235.3</v>
      </c>
      <c r="L89" s="54">
        <f>SUM(L77:L88)</f>
        <v>525.70000000000005</v>
      </c>
      <c r="M89" s="54"/>
      <c r="N89" s="55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209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209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209"/>
      <c r="I92" s="11"/>
      <c r="J92" s="11"/>
      <c r="K92" s="11"/>
      <c r="L92" s="11"/>
      <c r="M92" s="11"/>
      <c r="N92" s="11"/>
    </row>
    <row r="93" spans="1:14" ht="15.75" customHeight="1" x14ac:dyDescent="0.25">
      <c r="A93" s="9"/>
      <c r="B93" s="9"/>
      <c r="C93" s="9"/>
      <c r="D93" s="9"/>
      <c r="E93" s="9"/>
      <c r="F93" s="9"/>
      <c r="G93" s="9"/>
      <c r="H93" s="209"/>
      <c r="I93" s="11"/>
      <c r="J93" s="11"/>
      <c r="K93" s="11"/>
      <c r="L93" s="11"/>
      <c r="M93" s="11"/>
      <c r="N93" s="11"/>
    </row>
    <row r="94" spans="1:14" ht="15.75" customHeight="1" x14ac:dyDescent="0.25">
      <c r="A94" s="9"/>
      <c r="B94" s="9"/>
      <c r="C94" s="9"/>
      <c r="D94" s="9"/>
      <c r="E94" s="9"/>
      <c r="F94" s="9"/>
      <c r="G94" s="9"/>
      <c r="H94" s="209"/>
      <c r="I94" s="11"/>
      <c r="J94" s="11"/>
      <c r="K94" s="11"/>
      <c r="L94" s="11"/>
      <c r="M94" s="11"/>
      <c r="N94" s="11"/>
    </row>
    <row r="95" spans="1:14" ht="15.75" customHeight="1" x14ac:dyDescent="0.25">
      <c r="A95" s="9"/>
      <c r="B95" s="9"/>
      <c r="C95" s="9"/>
      <c r="D95" s="9"/>
      <c r="E95" s="9"/>
      <c r="F95" s="9"/>
      <c r="G95" s="9"/>
      <c r="H95" s="209"/>
      <c r="I95" s="11"/>
      <c r="J95" s="11"/>
      <c r="K95" s="11"/>
      <c r="L95" s="11"/>
      <c r="M95" s="11"/>
      <c r="N95" s="11"/>
    </row>
    <row r="96" spans="1:14" ht="15.75" customHeight="1" x14ac:dyDescent="0.25">
      <c r="A96" s="9"/>
      <c r="B96" s="9"/>
      <c r="C96" s="9"/>
      <c r="D96" s="9"/>
      <c r="E96" s="9"/>
      <c r="F96" s="9"/>
      <c r="G96" s="9"/>
      <c r="H96" s="209"/>
      <c r="I96" s="11"/>
      <c r="J96" s="11"/>
      <c r="K96" s="11"/>
      <c r="L96" s="11"/>
      <c r="M96" s="11"/>
      <c r="N96" s="11"/>
    </row>
    <row r="97" spans="1:14" ht="15.75" customHeight="1" x14ac:dyDescent="0.25">
      <c r="A97" s="9"/>
      <c r="B97" s="9"/>
      <c r="C97" s="9"/>
      <c r="D97" s="9"/>
      <c r="E97" s="9"/>
      <c r="F97" s="9"/>
      <c r="G97" s="9"/>
      <c r="H97" s="209"/>
      <c r="I97" s="11"/>
      <c r="J97" s="11"/>
      <c r="K97" s="11"/>
      <c r="L97" s="11"/>
      <c r="M97" s="11"/>
      <c r="N97" s="11"/>
    </row>
    <row r="98" spans="1:14" ht="15.75" customHeight="1" x14ac:dyDescent="0.25">
      <c r="A98" s="9"/>
      <c r="B98" s="9"/>
      <c r="C98" s="9"/>
      <c r="D98" s="9"/>
      <c r="E98" s="9"/>
      <c r="F98" s="9"/>
      <c r="G98" s="9"/>
      <c r="H98" s="209"/>
      <c r="I98" s="11"/>
      <c r="J98" s="11"/>
      <c r="K98" s="11"/>
      <c r="L98" s="11"/>
      <c r="M98" s="11"/>
      <c r="N98" s="11"/>
    </row>
    <row r="99" spans="1:14" ht="15.75" customHeight="1" x14ac:dyDescent="0.25">
      <c r="A99" s="9"/>
      <c r="B99" s="9"/>
      <c r="C99" s="9"/>
      <c r="D99" s="9"/>
      <c r="E99" s="9"/>
      <c r="F99" s="9"/>
      <c r="G99" s="9"/>
      <c r="H99" s="209"/>
      <c r="I99" s="11"/>
      <c r="J99" s="11"/>
      <c r="K99" s="11"/>
      <c r="L99" s="11"/>
      <c r="M99" s="11"/>
      <c r="N99" s="11"/>
    </row>
    <row r="100" spans="1:14" ht="15.75" customHeight="1" x14ac:dyDescent="0.25">
      <c r="A100" s="9"/>
      <c r="B100" s="9"/>
      <c r="C100" s="9"/>
      <c r="D100" s="9"/>
      <c r="E100" s="9"/>
      <c r="F100" s="9"/>
      <c r="G100" s="9"/>
      <c r="H100" s="209"/>
      <c r="I100" s="11"/>
      <c r="J100" s="11"/>
      <c r="K100" s="11"/>
      <c r="L100" s="11"/>
      <c r="M100" s="11"/>
      <c r="N100" s="11"/>
    </row>
    <row r="101" spans="1:14" ht="15.75" customHeight="1" x14ac:dyDescent="0.25">
      <c r="A101" s="9"/>
      <c r="B101" s="9"/>
      <c r="C101" s="9"/>
      <c r="D101" s="9"/>
      <c r="E101" s="9"/>
      <c r="F101" s="9"/>
      <c r="G101" s="9"/>
      <c r="H101" s="209"/>
      <c r="I101" s="11"/>
      <c r="J101" s="11"/>
      <c r="K101" s="11"/>
      <c r="L101" s="11"/>
      <c r="M101" s="11"/>
      <c r="N101" s="11"/>
    </row>
    <row r="102" spans="1:14" ht="15.75" customHeight="1" x14ac:dyDescent="0.25">
      <c r="A102" s="9"/>
      <c r="B102" s="9"/>
      <c r="C102" s="9"/>
      <c r="D102" s="9"/>
      <c r="E102" s="9"/>
      <c r="F102" s="9"/>
      <c r="G102" s="9"/>
      <c r="H102" s="209"/>
      <c r="I102" s="11"/>
      <c r="J102" s="11"/>
      <c r="K102" s="11"/>
      <c r="L102" s="11"/>
      <c r="M102" s="11"/>
      <c r="N102" s="11"/>
    </row>
    <row r="103" spans="1:14" ht="15.75" customHeight="1" x14ac:dyDescent="0.25">
      <c r="A103" s="9"/>
      <c r="B103" s="9"/>
      <c r="C103" s="9"/>
      <c r="D103" s="9"/>
      <c r="E103" s="9"/>
      <c r="F103" s="9"/>
      <c r="G103" s="9"/>
      <c r="H103" s="209"/>
      <c r="I103" s="11"/>
      <c r="J103" s="11"/>
      <c r="K103" s="11"/>
      <c r="L103" s="11"/>
      <c r="M103" s="11"/>
      <c r="N103" s="11"/>
    </row>
    <row r="104" spans="1:14" ht="15.75" thickBot="1" x14ac:dyDescent="0.3">
      <c r="G104"/>
      <c r="H104"/>
    </row>
    <row r="105" spans="1:14" ht="15" customHeight="1" x14ac:dyDescent="0.25">
      <c r="A105" s="432" t="s">
        <v>29</v>
      </c>
      <c r="B105" s="433"/>
      <c r="C105" s="433"/>
      <c r="D105" s="433"/>
      <c r="E105" s="433"/>
      <c r="F105" s="433"/>
      <c r="G105" s="433"/>
      <c r="H105" s="433"/>
      <c r="I105" s="433"/>
      <c r="J105" s="433"/>
      <c r="K105" s="433"/>
      <c r="L105" s="433"/>
      <c r="M105" s="433"/>
      <c r="N105" s="434"/>
    </row>
    <row r="106" spans="1:14" ht="25.5" x14ac:dyDescent="0.25">
      <c r="A106" s="175" t="s">
        <v>0</v>
      </c>
      <c r="B106" s="177"/>
      <c r="C106" s="177" t="s">
        <v>1</v>
      </c>
      <c r="D106" s="4" t="s">
        <v>2</v>
      </c>
      <c r="E106" s="177" t="s">
        <v>3</v>
      </c>
      <c r="F106" s="177" t="s">
        <v>4</v>
      </c>
      <c r="G106" s="2" t="s">
        <v>5</v>
      </c>
      <c r="H106" s="177" t="s">
        <v>6</v>
      </c>
      <c r="I106" s="177" t="s">
        <v>7</v>
      </c>
      <c r="J106" s="179" t="s">
        <v>8</v>
      </c>
      <c r="K106" s="177" t="s">
        <v>9</v>
      </c>
      <c r="L106" s="177" t="s">
        <v>10</v>
      </c>
      <c r="M106" s="177" t="s">
        <v>11</v>
      </c>
      <c r="N106" s="184" t="s">
        <v>12</v>
      </c>
    </row>
    <row r="107" spans="1:14" ht="15.75" thickBot="1" x14ac:dyDescent="0.3">
      <c r="A107" s="181"/>
      <c r="B107" s="183" t="s">
        <v>13</v>
      </c>
      <c r="C107" s="183" t="s">
        <v>14</v>
      </c>
      <c r="D107" s="16"/>
      <c r="E107" s="183" t="s">
        <v>14</v>
      </c>
      <c r="F107" s="183" t="s">
        <v>14</v>
      </c>
      <c r="G107" s="17" t="s">
        <v>15</v>
      </c>
      <c r="H107" s="183" t="s">
        <v>16</v>
      </c>
      <c r="I107" s="183" t="s">
        <v>14</v>
      </c>
      <c r="J107" s="183" t="s">
        <v>14</v>
      </c>
      <c r="K107" s="183" t="s">
        <v>14</v>
      </c>
      <c r="L107" s="183" t="s">
        <v>14</v>
      </c>
      <c r="M107" s="183"/>
      <c r="N107" s="14"/>
    </row>
    <row r="108" spans="1:14" ht="15" customHeight="1" x14ac:dyDescent="0.25">
      <c r="A108" s="420">
        <v>1</v>
      </c>
      <c r="B108" s="414" t="s">
        <v>130</v>
      </c>
      <c r="C108" s="429">
        <v>250</v>
      </c>
      <c r="D108" s="75" t="s">
        <v>66</v>
      </c>
      <c r="E108" s="64">
        <v>2.5000000000000001E-2</v>
      </c>
      <c r="F108" s="64">
        <v>2.5000000000000001E-2</v>
      </c>
      <c r="G108" s="21">
        <v>45</v>
      </c>
      <c r="H108" s="34">
        <f>G108*E108</f>
        <v>1.125</v>
      </c>
      <c r="I108" s="76"/>
      <c r="J108" s="77"/>
      <c r="K108" s="78"/>
      <c r="L108" s="77"/>
      <c r="M108" s="79"/>
      <c r="N108" s="78"/>
    </row>
    <row r="109" spans="1:14" ht="15.75" thickBot="1" x14ac:dyDescent="0.3">
      <c r="A109" s="421"/>
      <c r="B109" s="415"/>
      <c r="C109" s="430"/>
      <c r="D109" s="85" t="s">
        <v>19</v>
      </c>
      <c r="E109" s="65">
        <v>0.105</v>
      </c>
      <c r="F109" s="65">
        <v>0.105</v>
      </c>
      <c r="G109" s="6">
        <v>53</v>
      </c>
      <c r="H109" s="35">
        <f t="shared" ref="H109:H111" si="8">G109*E109</f>
        <v>5.5649999999999995</v>
      </c>
      <c r="I109" s="81"/>
      <c r="J109" s="82"/>
      <c r="K109" s="83"/>
      <c r="L109" s="82"/>
      <c r="M109" s="83"/>
      <c r="N109" s="83"/>
    </row>
    <row r="110" spans="1:14" x14ac:dyDescent="0.25">
      <c r="A110" s="421"/>
      <c r="B110" s="415"/>
      <c r="C110" s="430"/>
      <c r="D110" s="89" t="s">
        <v>50</v>
      </c>
      <c r="E110" s="100">
        <v>5.0000000000000001E-3</v>
      </c>
      <c r="F110" s="100">
        <v>5.0000000000000001E-3</v>
      </c>
      <c r="G110" s="17">
        <v>511</v>
      </c>
      <c r="H110" s="52">
        <f t="shared" si="8"/>
        <v>2.5550000000000002</v>
      </c>
      <c r="I110" s="81">
        <v>7.8</v>
      </c>
      <c r="J110" s="82">
        <v>9.3800000000000008</v>
      </c>
      <c r="K110" s="83">
        <v>3.68</v>
      </c>
      <c r="L110" s="82">
        <v>129.53</v>
      </c>
      <c r="M110" s="83" t="s">
        <v>57</v>
      </c>
      <c r="N110" s="84" t="s">
        <v>17</v>
      </c>
    </row>
    <row r="111" spans="1:14" x14ac:dyDescent="0.25">
      <c r="A111" s="421"/>
      <c r="B111" s="415"/>
      <c r="C111" s="430"/>
      <c r="D111" s="80" t="s">
        <v>49</v>
      </c>
      <c r="E111" s="8">
        <v>1E-3</v>
      </c>
      <c r="F111" s="8">
        <v>1E-3</v>
      </c>
      <c r="G111" s="2">
        <v>12</v>
      </c>
      <c r="H111" s="52">
        <f t="shared" si="8"/>
        <v>1.2E-2</v>
      </c>
      <c r="I111" s="81"/>
      <c r="J111" s="82"/>
      <c r="K111" s="83"/>
      <c r="L111" s="82"/>
      <c r="M111" s="83"/>
      <c r="N111" s="83"/>
    </row>
    <row r="112" spans="1:14" x14ac:dyDescent="0.25">
      <c r="A112" s="421"/>
      <c r="B112" s="415"/>
      <c r="C112" s="430"/>
      <c r="D112" s="89"/>
      <c r="E112" s="100"/>
      <c r="F112" s="100"/>
      <c r="G112" s="17"/>
      <c r="H112" s="52"/>
      <c r="I112" s="81"/>
      <c r="J112" s="82"/>
      <c r="K112" s="83"/>
      <c r="L112" s="82"/>
      <c r="M112" s="83"/>
      <c r="N112" s="83"/>
    </row>
    <row r="113" spans="1:14" ht="15.75" thickBot="1" x14ac:dyDescent="0.3">
      <c r="A113" s="421"/>
      <c r="B113" s="415"/>
      <c r="C113" s="430"/>
      <c r="D113" s="89"/>
      <c r="E113" s="8"/>
      <c r="F113" s="8"/>
      <c r="G113" s="2"/>
      <c r="H113" s="13"/>
      <c r="I113" s="81"/>
      <c r="J113" s="82"/>
      <c r="K113" s="83"/>
      <c r="L113" s="82"/>
      <c r="M113" s="83"/>
      <c r="N113" s="83"/>
    </row>
    <row r="114" spans="1:14" ht="15" customHeight="1" thickBot="1" x14ac:dyDescent="0.3">
      <c r="A114" s="417">
        <v>2</v>
      </c>
      <c r="B114" s="457" t="s">
        <v>132</v>
      </c>
      <c r="C114" s="417" t="s">
        <v>131</v>
      </c>
      <c r="D114" s="223" t="s">
        <v>26</v>
      </c>
      <c r="E114" s="217">
        <v>0.08</v>
      </c>
      <c r="F114" s="64">
        <v>0.08</v>
      </c>
      <c r="G114" s="21">
        <v>35</v>
      </c>
      <c r="H114" s="34">
        <f>E114*G114</f>
        <v>2.8000000000000003</v>
      </c>
      <c r="I114" s="76"/>
      <c r="J114" s="77"/>
      <c r="K114" s="78"/>
      <c r="L114" s="77"/>
      <c r="M114" s="78"/>
      <c r="N114" s="78"/>
    </row>
    <row r="115" spans="1:14" ht="15.75" thickBot="1" x14ac:dyDescent="0.3">
      <c r="A115" s="418"/>
      <c r="B115" s="458"/>
      <c r="C115" s="418"/>
      <c r="D115" s="224" t="s">
        <v>120</v>
      </c>
      <c r="E115" s="218">
        <v>0.01</v>
      </c>
      <c r="F115" s="8">
        <v>0.01</v>
      </c>
      <c r="G115" s="2">
        <v>400</v>
      </c>
      <c r="H115" s="34">
        <f>E115*G115</f>
        <v>4</v>
      </c>
      <c r="I115" s="81">
        <v>3.6</v>
      </c>
      <c r="J115" s="82">
        <v>5.4</v>
      </c>
      <c r="K115" s="83">
        <v>36.9</v>
      </c>
      <c r="L115" s="82">
        <v>210.6</v>
      </c>
      <c r="M115" s="83" t="s">
        <v>63</v>
      </c>
      <c r="N115" s="83"/>
    </row>
    <row r="116" spans="1:14" ht="15.75" thickBot="1" x14ac:dyDescent="0.3">
      <c r="A116" s="418"/>
      <c r="B116" s="458"/>
      <c r="C116" s="418"/>
      <c r="D116" s="225" t="s">
        <v>50</v>
      </c>
      <c r="E116" s="219">
        <v>1.2999999999999999E-2</v>
      </c>
      <c r="F116" s="100">
        <v>1.2999999999999999E-2</v>
      </c>
      <c r="G116" s="17">
        <v>511</v>
      </c>
      <c r="H116" s="34">
        <f>E116*G116</f>
        <v>6.6429999999999998</v>
      </c>
      <c r="I116" s="81"/>
      <c r="J116" s="82"/>
      <c r="K116" s="83"/>
      <c r="L116" s="82"/>
      <c r="M116" s="83"/>
      <c r="N116" s="83"/>
    </row>
    <row r="117" spans="1:14" ht="15.75" thickBot="1" x14ac:dyDescent="0.3">
      <c r="A117" s="190"/>
      <c r="B117" s="26"/>
      <c r="C117" s="190"/>
      <c r="D117" s="226"/>
      <c r="E117" s="220"/>
      <c r="F117" s="66"/>
      <c r="G117" s="31"/>
      <c r="H117" s="215"/>
      <c r="I117" s="93"/>
      <c r="J117" s="63"/>
      <c r="K117" s="94"/>
      <c r="L117" s="63"/>
      <c r="M117" s="94"/>
      <c r="N117" s="94"/>
    </row>
    <row r="118" spans="1:14" ht="15.75" thickBot="1" x14ac:dyDescent="0.3">
      <c r="A118" s="190">
        <v>4</v>
      </c>
      <c r="B118" s="187"/>
      <c r="C118" s="33"/>
      <c r="D118" s="221"/>
      <c r="E118" s="66"/>
      <c r="F118" s="66"/>
      <c r="G118" s="31"/>
      <c r="H118" s="40"/>
      <c r="I118" s="43">
        <v>7.12</v>
      </c>
      <c r="J118" s="43">
        <v>2.64</v>
      </c>
      <c r="K118" s="41">
        <v>37.36</v>
      </c>
      <c r="L118" s="43">
        <v>212.8</v>
      </c>
      <c r="M118" s="96" t="s">
        <v>40</v>
      </c>
      <c r="N118" s="97"/>
    </row>
    <row r="119" spans="1:14" x14ac:dyDescent="0.25">
      <c r="A119" s="420">
        <v>5</v>
      </c>
      <c r="B119" s="429" t="s">
        <v>47</v>
      </c>
      <c r="C119" s="429" t="s">
        <v>27</v>
      </c>
      <c r="D119" s="98" t="s">
        <v>89</v>
      </c>
      <c r="E119" s="67">
        <v>1E-3</v>
      </c>
      <c r="F119" s="67">
        <v>1E-3</v>
      </c>
      <c r="G119" s="19">
        <v>500</v>
      </c>
      <c r="H119" s="49">
        <f t="shared" ref="H119:H120" si="9">G119*E119</f>
        <v>0.5</v>
      </c>
      <c r="I119" s="81"/>
      <c r="J119" s="82"/>
      <c r="K119" s="83"/>
      <c r="L119" s="82"/>
      <c r="M119" s="83"/>
      <c r="N119" s="83"/>
    </row>
    <row r="120" spans="1:14" x14ac:dyDescent="0.25">
      <c r="A120" s="421"/>
      <c r="B120" s="430"/>
      <c r="C120" s="430"/>
      <c r="D120" s="80" t="s">
        <v>54</v>
      </c>
      <c r="E120" s="8">
        <v>1.4999999999999999E-2</v>
      </c>
      <c r="F120" s="8">
        <v>1.4999999999999999E-2</v>
      </c>
      <c r="G120" s="2">
        <v>60</v>
      </c>
      <c r="H120" s="13">
        <f t="shared" si="9"/>
        <v>0.89999999999999991</v>
      </c>
      <c r="I120" s="167">
        <v>0.2</v>
      </c>
      <c r="J120" s="167">
        <v>0</v>
      </c>
      <c r="K120" s="168">
        <v>14</v>
      </c>
      <c r="L120" s="167">
        <v>56.8</v>
      </c>
      <c r="M120" s="131" t="s">
        <v>64</v>
      </c>
      <c r="N120" s="83"/>
    </row>
    <row r="121" spans="1:14" ht="15.75" thickBot="1" x14ac:dyDescent="0.3">
      <c r="A121" s="422"/>
      <c r="B121" s="431"/>
      <c r="C121" s="431"/>
      <c r="D121" s="85"/>
      <c r="E121" s="65"/>
      <c r="F121" s="65"/>
      <c r="G121" s="6"/>
      <c r="H121" s="35"/>
      <c r="I121" s="86"/>
      <c r="J121" s="87"/>
      <c r="K121" s="88"/>
      <c r="L121" s="87"/>
      <c r="M121" s="88"/>
      <c r="N121" s="88"/>
    </row>
    <row r="122" spans="1:14" ht="15.75" customHeight="1" thickBot="1" x14ac:dyDescent="0.3">
      <c r="A122" s="442" t="s">
        <v>24</v>
      </c>
      <c r="B122" s="443"/>
      <c r="C122" s="443"/>
      <c r="D122" s="443"/>
      <c r="E122" s="443"/>
      <c r="F122" s="443"/>
      <c r="G122" s="444"/>
      <c r="H122" s="173">
        <f>SUM(H108:H121)</f>
        <v>24.1</v>
      </c>
      <c r="I122" s="55">
        <f>SUM(I108:I121)</f>
        <v>18.72</v>
      </c>
      <c r="J122" s="58">
        <f>SUM(J108:J121)</f>
        <v>17.420000000000002</v>
      </c>
      <c r="K122" s="55">
        <f>SUM(K108:K121)</f>
        <v>91.94</v>
      </c>
      <c r="L122" s="54">
        <f>SUM(L108:L121)</f>
        <v>609.73</v>
      </c>
      <c r="M122" s="50"/>
      <c r="N122" s="50"/>
    </row>
    <row r="123" spans="1:14" ht="15.75" customHeight="1" x14ac:dyDescent="0.25">
      <c r="A123" s="9"/>
      <c r="B123" s="9"/>
      <c r="C123" s="9"/>
      <c r="D123" s="9"/>
      <c r="E123" s="9"/>
      <c r="F123" s="9"/>
      <c r="G123" s="9"/>
      <c r="H123" s="209"/>
      <c r="I123" s="11"/>
      <c r="J123" s="11"/>
      <c r="K123" s="11"/>
      <c r="L123" s="11"/>
      <c r="M123" s="11"/>
      <c r="N123" s="11"/>
    </row>
    <row r="124" spans="1:14" ht="15.75" customHeight="1" x14ac:dyDescent="0.25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15.75" customHeight="1" x14ac:dyDescent="0.25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15.75" customHeight="1" x14ac:dyDescent="0.25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15.75" customHeight="1" x14ac:dyDescent="0.25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15.75" customHeight="1" x14ac:dyDescent="0.25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15.75" customHeight="1" x14ac:dyDescent="0.25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 ht="15.75" customHeight="1" x14ac:dyDescent="0.25">
      <c r="A130" s="9"/>
      <c r="B130" s="9"/>
      <c r="C130" s="9"/>
      <c r="D130" s="9"/>
      <c r="E130" s="9"/>
      <c r="F130" s="9"/>
      <c r="G130" s="9"/>
      <c r="H130" s="209"/>
      <c r="I130" s="11"/>
      <c r="J130" s="11"/>
      <c r="K130" s="11"/>
      <c r="L130" s="11"/>
      <c r="M130" s="11"/>
      <c r="N130" s="11"/>
    </row>
    <row r="131" spans="1:14" ht="15.75" customHeight="1" x14ac:dyDescent="0.25">
      <c r="A131" s="9"/>
      <c r="B131" s="9"/>
      <c r="C131" s="9"/>
      <c r="D131" s="9"/>
      <c r="E131" s="9"/>
      <c r="F131" s="9"/>
      <c r="G131" s="9"/>
      <c r="H131" s="209"/>
      <c r="I131" s="11"/>
      <c r="J131" s="11"/>
      <c r="K131" s="11"/>
      <c r="L131" s="11"/>
      <c r="M131" s="11"/>
      <c r="N131" s="11"/>
    </row>
    <row r="132" spans="1:14" ht="15.75" customHeight="1" x14ac:dyDescent="0.25">
      <c r="A132" s="9"/>
      <c r="B132" s="9"/>
      <c r="C132" s="9"/>
      <c r="D132" s="9"/>
      <c r="E132" s="9"/>
      <c r="F132" s="9"/>
      <c r="G132" s="9"/>
      <c r="H132" s="209"/>
      <c r="I132" s="11"/>
      <c r="J132" s="11"/>
      <c r="K132" s="11"/>
      <c r="L132" s="11"/>
      <c r="M132" s="11"/>
      <c r="N132" s="11"/>
    </row>
    <row r="133" spans="1:14" ht="15.75" customHeight="1" x14ac:dyDescent="0.25">
      <c r="A133" s="9"/>
      <c r="B133" s="9"/>
      <c r="C133" s="9"/>
      <c r="D133" s="9"/>
      <c r="E133" s="9"/>
      <c r="F133" s="9"/>
      <c r="G133" s="9"/>
      <c r="H133" s="209"/>
      <c r="I133" s="11"/>
      <c r="J133" s="11"/>
      <c r="K133" s="11"/>
      <c r="L133" s="11"/>
      <c r="M133" s="11"/>
      <c r="N133" s="11"/>
    </row>
    <row r="134" spans="1:14" ht="15.75" customHeight="1" x14ac:dyDescent="0.25">
      <c r="A134" s="9"/>
      <c r="B134" s="9"/>
      <c r="C134" s="9"/>
      <c r="D134" s="9"/>
      <c r="E134" s="9"/>
      <c r="F134" s="9"/>
      <c r="G134" s="9"/>
      <c r="H134" s="209"/>
      <c r="I134" s="11"/>
      <c r="J134" s="11"/>
      <c r="K134" s="11"/>
      <c r="L134" s="11"/>
      <c r="M134" s="11"/>
      <c r="N134" s="11"/>
    </row>
    <row r="135" spans="1:14" x14ac:dyDescent="0.25">
      <c r="G135"/>
      <c r="H135"/>
    </row>
    <row r="136" spans="1:14" x14ac:dyDescent="0.25">
      <c r="G136"/>
      <c r="H136"/>
    </row>
    <row r="137" spans="1:14" x14ac:dyDescent="0.25">
      <c r="G137"/>
      <c r="H137"/>
    </row>
    <row r="138" spans="1:14" x14ac:dyDescent="0.25">
      <c r="G138"/>
      <c r="H138"/>
    </row>
    <row r="139" spans="1:14" x14ac:dyDescent="0.25">
      <c r="G139"/>
      <c r="H139"/>
    </row>
    <row r="140" spans="1:14" ht="15.75" thickBot="1" x14ac:dyDescent="0.3">
      <c r="G140"/>
      <c r="H140"/>
    </row>
    <row r="141" spans="1:14" x14ac:dyDescent="0.25">
      <c r="A141" s="432" t="s">
        <v>30</v>
      </c>
      <c r="B141" s="433"/>
      <c r="C141" s="433"/>
      <c r="D141" s="433"/>
      <c r="E141" s="433"/>
      <c r="F141" s="433"/>
      <c r="G141" s="433"/>
      <c r="H141" s="433"/>
      <c r="I141" s="433"/>
      <c r="J141" s="433"/>
      <c r="K141" s="433"/>
      <c r="L141" s="433"/>
      <c r="M141" s="433"/>
      <c r="N141" s="434"/>
    </row>
    <row r="142" spans="1:14" ht="25.5" x14ac:dyDescent="0.25">
      <c r="A142" s="175" t="s">
        <v>0</v>
      </c>
      <c r="B142" s="177"/>
      <c r="C142" s="177" t="s">
        <v>1</v>
      </c>
      <c r="D142" s="4" t="s">
        <v>2</v>
      </c>
      <c r="E142" s="177" t="s">
        <v>3</v>
      </c>
      <c r="F142" s="177" t="s">
        <v>4</v>
      </c>
      <c r="G142" s="2" t="s">
        <v>5</v>
      </c>
      <c r="H142" s="177" t="s">
        <v>6</v>
      </c>
      <c r="I142" s="177" t="s">
        <v>7</v>
      </c>
      <c r="J142" s="179" t="s">
        <v>8</v>
      </c>
      <c r="K142" s="177" t="s">
        <v>9</v>
      </c>
      <c r="L142" s="177" t="s">
        <v>10</v>
      </c>
      <c r="M142" s="177" t="s">
        <v>11</v>
      </c>
      <c r="N142" s="184" t="s">
        <v>12</v>
      </c>
    </row>
    <row r="143" spans="1:14" ht="15.75" thickBot="1" x14ac:dyDescent="0.3">
      <c r="A143" s="181"/>
      <c r="B143" s="183" t="s">
        <v>13</v>
      </c>
      <c r="C143" s="183" t="s">
        <v>14</v>
      </c>
      <c r="D143" s="16"/>
      <c r="E143" s="183" t="s">
        <v>14</v>
      </c>
      <c r="F143" s="183" t="s">
        <v>14</v>
      </c>
      <c r="G143" s="17" t="s">
        <v>15</v>
      </c>
      <c r="H143" s="183" t="s">
        <v>16</v>
      </c>
      <c r="I143" s="183" t="s">
        <v>14</v>
      </c>
      <c r="J143" s="183" t="s">
        <v>14</v>
      </c>
      <c r="K143" s="183" t="s">
        <v>14</v>
      </c>
      <c r="L143" s="183" t="s">
        <v>14</v>
      </c>
      <c r="M143" s="183"/>
      <c r="N143" s="14"/>
    </row>
    <row r="144" spans="1:14" ht="15.75" thickBot="1" x14ac:dyDescent="0.3">
      <c r="A144" s="420">
        <v>1</v>
      </c>
      <c r="B144" s="414" t="s">
        <v>85</v>
      </c>
      <c r="C144" s="429" t="s">
        <v>61</v>
      </c>
      <c r="D144" s="20" t="s">
        <v>69</v>
      </c>
      <c r="E144" s="176">
        <v>0.04</v>
      </c>
      <c r="F144" s="176">
        <v>0.05</v>
      </c>
      <c r="G144" s="21">
        <v>100</v>
      </c>
      <c r="H144" s="34">
        <f>E144*G144</f>
        <v>4</v>
      </c>
      <c r="I144" s="42"/>
      <c r="J144" s="56"/>
      <c r="K144" s="42"/>
      <c r="L144" s="42"/>
      <c r="M144" s="37"/>
      <c r="N144" s="37" t="s">
        <v>17</v>
      </c>
    </row>
    <row r="145" spans="1:14" ht="15.75" thickBot="1" x14ac:dyDescent="0.3">
      <c r="A145" s="421"/>
      <c r="B145" s="415"/>
      <c r="C145" s="430"/>
      <c r="D145" s="4" t="s">
        <v>50</v>
      </c>
      <c r="E145" s="334">
        <v>0.01</v>
      </c>
      <c r="F145" s="334">
        <v>0.01</v>
      </c>
      <c r="G145" s="2">
        <v>511</v>
      </c>
      <c r="H145" s="34">
        <f t="shared" ref="H145:H147" si="10">E145*G145</f>
        <v>5.1100000000000003</v>
      </c>
      <c r="I145" s="53"/>
      <c r="J145" s="57"/>
      <c r="K145" s="53"/>
      <c r="L145" s="53"/>
      <c r="M145" s="12"/>
      <c r="N145" s="12"/>
    </row>
    <row r="146" spans="1:14" ht="15.75" thickBot="1" x14ac:dyDescent="0.3">
      <c r="A146" s="421"/>
      <c r="B146" s="415"/>
      <c r="C146" s="430"/>
      <c r="D146" s="4" t="s">
        <v>19</v>
      </c>
      <c r="E146" s="334">
        <v>0.1</v>
      </c>
      <c r="F146" s="334">
        <v>0.1</v>
      </c>
      <c r="G146" s="2">
        <v>53</v>
      </c>
      <c r="H146" s="34">
        <f t="shared" si="10"/>
        <v>5.3000000000000007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62</v>
      </c>
      <c r="N146" s="12"/>
    </row>
    <row r="147" spans="1:14" ht="15.75" thickBot="1" x14ac:dyDescent="0.3">
      <c r="A147" s="421"/>
      <c r="B147" s="415"/>
      <c r="C147" s="430"/>
      <c r="D147" s="4" t="s">
        <v>58</v>
      </c>
      <c r="E147" s="334">
        <v>1E-3</v>
      </c>
      <c r="F147" s="334">
        <v>1E-3</v>
      </c>
      <c r="G147" s="2">
        <v>12</v>
      </c>
      <c r="H147" s="34">
        <f t="shared" si="10"/>
        <v>1.2E-2</v>
      </c>
      <c r="I147" s="53"/>
      <c r="J147" s="57"/>
      <c r="K147" s="53"/>
      <c r="L147" s="53"/>
      <c r="M147" s="12"/>
      <c r="N147" s="12"/>
    </row>
    <row r="148" spans="1:14" ht="15.75" thickBot="1" x14ac:dyDescent="0.3">
      <c r="A148" s="446"/>
      <c r="B148" s="447"/>
      <c r="C148" s="448"/>
      <c r="D148" s="4"/>
      <c r="E148" s="177"/>
      <c r="F148" s="177"/>
      <c r="G148" s="2"/>
      <c r="H148" s="34"/>
      <c r="I148" s="53"/>
      <c r="J148" s="57"/>
      <c r="K148" s="53"/>
      <c r="L148" s="53"/>
      <c r="M148" s="12"/>
      <c r="N148" s="12"/>
    </row>
    <row r="149" spans="1:14" ht="15.75" thickBot="1" x14ac:dyDescent="0.3">
      <c r="A149" s="180"/>
      <c r="B149" s="169"/>
      <c r="C149" s="182"/>
      <c r="D149" s="18"/>
      <c r="E149" s="182"/>
      <c r="F149" s="182"/>
      <c r="G149" s="19"/>
      <c r="H149" s="34">
        <f t="shared" ref="H149:H154" si="11">E149*G149</f>
        <v>0</v>
      </c>
      <c r="I149" s="53"/>
      <c r="J149" s="57"/>
      <c r="K149" s="53"/>
      <c r="L149" s="53"/>
      <c r="M149" s="12"/>
      <c r="N149" s="12"/>
    </row>
    <row r="150" spans="1:14" ht="15.75" thickBot="1" x14ac:dyDescent="0.3">
      <c r="A150" s="185">
        <v>2</v>
      </c>
      <c r="B150" s="186" t="s">
        <v>60</v>
      </c>
      <c r="C150" s="186">
        <v>80</v>
      </c>
      <c r="D150" s="170" t="s">
        <v>26</v>
      </c>
      <c r="E150" s="186">
        <v>0.08</v>
      </c>
      <c r="F150" s="186">
        <v>0.08</v>
      </c>
      <c r="G150" s="109">
        <v>35</v>
      </c>
      <c r="H150" s="34">
        <f t="shared" si="11"/>
        <v>2.8000000000000003</v>
      </c>
      <c r="I150" s="43">
        <v>7.12</v>
      </c>
      <c r="J150" s="43">
        <v>2.64</v>
      </c>
      <c r="K150" s="41">
        <v>37.36</v>
      </c>
      <c r="L150" s="43">
        <v>212.8</v>
      </c>
      <c r="M150" s="96" t="s">
        <v>40</v>
      </c>
      <c r="N150" s="23"/>
    </row>
    <row r="151" spans="1:14" ht="15.75" thickBot="1" x14ac:dyDescent="0.3">
      <c r="A151" s="177">
        <v>3</v>
      </c>
      <c r="B151" s="177"/>
      <c r="C151" s="177"/>
      <c r="D151" s="4"/>
      <c r="E151" s="177"/>
      <c r="F151" s="177"/>
      <c r="G151" s="2"/>
      <c r="H151" s="34"/>
      <c r="I151" s="165">
        <v>3.84</v>
      </c>
      <c r="J151" s="165">
        <v>3.96</v>
      </c>
      <c r="K151" s="166">
        <v>1E-3</v>
      </c>
      <c r="L151" s="165">
        <v>52</v>
      </c>
      <c r="M151" s="171"/>
      <c r="N151" s="172"/>
    </row>
    <row r="152" spans="1:14" ht="15.75" thickBot="1" x14ac:dyDescent="0.3">
      <c r="A152" s="449">
        <v>4</v>
      </c>
      <c r="B152" s="450" t="s">
        <v>23</v>
      </c>
      <c r="C152" s="450">
        <v>200</v>
      </c>
      <c r="D152" s="16" t="s">
        <v>139</v>
      </c>
      <c r="E152" s="183">
        <v>4.0000000000000001E-3</v>
      </c>
      <c r="F152" s="183">
        <v>0.03</v>
      </c>
      <c r="G152" s="17">
        <v>450</v>
      </c>
      <c r="H152" s="34">
        <f t="shared" si="11"/>
        <v>1.8</v>
      </c>
      <c r="I152" s="36">
        <v>0</v>
      </c>
      <c r="J152" s="188">
        <v>0</v>
      </c>
      <c r="K152" s="22">
        <v>14</v>
      </c>
      <c r="L152" s="188">
        <v>57</v>
      </c>
      <c r="M152" s="37" t="s">
        <v>84</v>
      </c>
      <c r="N152" s="12"/>
    </row>
    <row r="153" spans="1:14" ht="15.75" thickBot="1" x14ac:dyDescent="0.3">
      <c r="A153" s="421"/>
      <c r="B153" s="430"/>
      <c r="C153" s="430"/>
      <c r="D153" s="16" t="s">
        <v>19</v>
      </c>
      <c r="E153" s="332">
        <v>0.08</v>
      </c>
      <c r="F153" s="332">
        <v>0.08</v>
      </c>
      <c r="G153" s="17">
        <v>53</v>
      </c>
      <c r="H153" s="34">
        <f t="shared" si="11"/>
        <v>4.24</v>
      </c>
      <c r="I153" s="331"/>
      <c r="J153" s="331"/>
      <c r="K153" s="333"/>
      <c r="L153" s="330"/>
      <c r="M153" s="24"/>
      <c r="N153" s="12"/>
    </row>
    <row r="154" spans="1:14" ht="15.75" thickBot="1" x14ac:dyDescent="0.3">
      <c r="A154" s="422"/>
      <c r="B154" s="431"/>
      <c r="C154" s="431"/>
      <c r="D154" s="25" t="s">
        <v>36</v>
      </c>
      <c r="E154" s="178">
        <v>1.4999999999999999E-2</v>
      </c>
      <c r="F154" s="178">
        <v>1.4999999999999999E-2</v>
      </c>
      <c r="G154" s="6">
        <v>60</v>
      </c>
      <c r="H154" s="34">
        <f t="shared" si="11"/>
        <v>0.89999999999999991</v>
      </c>
      <c r="I154" s="54"/>
      <c r="J154" s="58"/>
      <c r="K154" s="54"/>
      <c r="L154" s="54"/>
      <c r="M154" s="50"/>
      <c r="N154" s="50"/>
    </row>
    <row r="155" spans="1:14" ht="15.75" thickBot="1" x14ac:dyDescent="0.3">
      <c r="A155" s="187"/>
      <c r="B155" s="33"/>
      <c r="C155" s="33"/>
      <c r="D155" s="59"/>
      <c r="E155" s="33"/>
      <c r="F155" s="33"/>
      <c r="G155" s="32"/>
      <c r="H155" s="44"/>
      <c r="I155" s="54"/>
      <c r="J155" s="58"/>
      <c r="K155" s="54"/>
      <c r="L155" s="54"/>
      <c r="M155" s="50"/>
      <c r="N155" s="50"/>
    </row>
    <row r="156" spans="1:14" ht="15.75" thickBot="1" x14ac:dyDescent="0.3">
      <c r="A156" s="442" t="s">
        <v>24</v>
      </c>
      <c r="B156" s="443"/>
      <c r="C156" s="443"/>
      <c r="D156" s="443"/>
      <c r="E156" s="443"/>
      <c r="F156" s="443"/>
      <c r="G156" s="444"/>
      <c r="H156" s="174">
        <f>SUM(H144:H155)</f>
        <v>24.161999999999999</v>
      </c>
      <c r="I156" s="54">
        <f>SUM(I145:I155)</f>
        <v>22.48</v>
      </c>
      <c r="J156" s="58">
        <f>SUM(J144:J155)</f>
        <v>14.04</v>
      </c>
      <c r="K156" s="54">
        <f>SUM(K144:K155)</f>
        <v>53.440999999999995</v>
      </c>
      <c r="L156" s="54">
        <f>SUM(L144:L155)</f>
        <v>442.68</v>
      </c>
      <c r="M156" s="50"/>
      <c r="N156" s="50"/>
    </row>
    <row r="157" spans="1:14" x14ac:dyDescent="0.25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 x14ac:dyDescent="0.25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 x14ac:dyDescent="0.25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 x14ac:dyDescent="0.25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 x14ac:dyDescent="0.25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 x14ac:dyDescent="0.25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 x14ac:dyDescent="0.25">
      <c r="A163" s="9"/>
      <c r="B163" s="9"/>
      <c r="C163" s="9"/>
      <c r="D163" s="9"/>
      <c r="E163" s="9"/>
      <c r="F163" s="9"/>
      <c r="G163" s="9"/>
      <c r="H163" s="212"/>
      <c r="I163" s="11"/>
      <c r="J163" s="11"/>
      <c r="K163" s="11"/>
      <c r="L163" s="11"/>
      <c r="M163" s="11"/>
      <c r="N163" s="11"/>
    </row>
    <row r="164" spans="1:14" x14ac:dyDescent="0.25">
      <c r="A164" s="9"/>
      <c r="B164" s="9"/>
      <c r="C164" s="9"/>
      <c r="D164" s="9"/>
      <c r="E164" s="9"/>
      <c r="F164" s="9"/>
      <c r="G164" s="9"/>
      <c r="H164" s="212"/>
      <c r="I164" s="11"/>
      <c r="J164" s="11"/>
      <c r="K164" s="11"/>
      <c r="L164" s="11"/>
      <c r="M164" s="11"/>
      <c r="N164" s="11"/>
    </row>
    <row r="165" spans="1:14" x14ac:dyDescent="0.25">
      <c r="A165" s="9"/>
      <c r="B165" s="9"/>
      <c r="C165" s="9"/>
      <c r="D165" s="9"/>
      <c r="E165" s="9"/>
      <c r="F165" s="9"/>
      <c r="G165" s="9"/>
      <c r="H165" s="212"/>
      <c r="I165" s="11"/>
      <c r="J165" s="11"/>
      <c r="K165" s="11"/>
      <c r="L165" s="11"/>
      <c r="M165" s="11"/>
      <c r="N165" s="11"/>
    </row>
    <row r="166" spans="1:14" x14ac:dyDescent="0.25">
      <c r="A166" s="9"/>
      <c r="B166" s="9"/>
      <c r="C166" s="9"/>
      <c r="D166" s="9"/>
      <c r="E166" s="9"/>
      <c r="F166" s="9"/>
      <c r="G166" s="9"/>
      <c r="H166" s="212"/>
      <c r="I166" s="11"/>
      <c r="J166" s="11"/>
      <c r="K166" s="11"/>
      <c r="L166" s="11"/>
      <c r="M166" s="11"/>
      <c r="N166" s="11"/>
    </row>
    <row r="167" spans="1:14" x14ac:dyDescent="0.25">
      <c r="A167" s="9"/>
      <c r="B167" s="9"/>
      <c r="C167" s="9"/>
      <c r="D167" s="9"/>
      <c r="E167" s="9"/>
      <c r="F167" s="9"/>
      <c r="G167" s="9"/>
      <c r="H167" s="212"/>
      <c r="I167" s="11"/>
      <c r="J167" s="11"/>
      <c r="K167" s="11"/>
      <c r="L167" s="11"/>
      <c r="M167" s="11"/>
      <c r="N167" s="11"/>
    </row>
    <row r="168" spans="1:14" x14ac:dyDescent="0.25">
      <c r="A168" s="9"/>
      <c r="B168" s="9"/>
      <c r="C168" s="9"/>
      <c r="D168" s="9"/>
      <c r="E168" s="9"/>
      <c r="F168" s="9"/>
      <c r="G168" s="9"/>
      <c r="H168" s="212"/>
      <c r="I168" s="11"/>
      <c r="J168" s="11"/>
      <c r="K168" s="11"/>
      <c r="L168" s="11"/>
      <c r="M168" s="11"/>
      <c r="N168" s="11"/>
    </row>
    <row r="169" spans="1:14" x14ac:dyDescent="0.25">
      <c r="A169" s="9"/>
      <c r="B169" s="9"/>
      <c r="C169" s="9"/>
      <c r="D169" s="9"/>
      <c r="E169" s="9"/>
      <c r="F169" s="9"/>
      <c r="G169" s="9"/>
      <c r="H169" s="212"/>
      <c r="I169" s="11"/>
      <c r="J169" s="11"/>
      <c r="K169" s="11"/>
      <c r="L169" s="11"/>
      <c r="M169" s="11"/>
      <c r="N169" s="11"/>
    </row>
    <row r="170" spans="1:14" x14ac:dyDescent="0.25">
      <c r="A170" s="9"/>
      <c r="B170" s="9"/>
      <c r="C170" s="9"/>
      <c r="D170" s="9"/>
      <c r="E170" s="9"/>
      <c r="F170" s="9"/>
      <c r="G170" s="9"/>
      <c r="H170" s="212"/>
      <c r="I170" s="11"/>
      <c r="J170" s="11"/>
      <c r="K170" s="11"/>
      <c r="L170" s="11"/>
      <c r="M170" s="11"/>
      <c r="N170" s="11"/>
    </row>
    <row r="171" spans="1:14" x14ac:dyDescent="0.25">
      <c r="G171"/>
      <c r="H171"/>
    </row>
    <row r="172" spans="1:14" x14ac:dyDescent="0.25">
      <c r="H172"/>
    </row>
    <row r="173" spans="1:14" x14ac:dyDescent="0.25">
      <c r="H173"/>
    </row>
    <row r="174" spans="1:14" x14ac:dyDescent="0.25">
      <c r="H174"/>
    </row>
    <row r="175" spans="1:14" x14ac:dyDescent="0.25">
      <c r="H175"/>
    </row>
    <row r="176" spans="1:14" ht="15.75" thickBot="1" x14ac:dyDescent="0.3">
      <c r="H176"/>
    </row>
    <row r="177" spans="1:14" ht="15" customHeight="1" x14ac:dyDescent="0.25">
      <c r="A177" s="454" t="s">
        <v>91</v>
      </c>
      <c r="B177" s="455"/>
      <c r="C177" s="455"/>
      <c r="D177" s="455"/>
      <c r="E177" s="455"/>
      <c r="F177" s="455"/>
      <c r="G177" s="455"/>
      <c r="H177" s="455"/>
      <c r="I177" s="455"/>
      <c r="J177" s="455"/>
      <c r="K177" s="455"/>
      <c r="L177" s="455"/>
      <c r="M177" s="455"/>
      <c r="N177" s="456"/>
    </row>
    <row r="178" spans="1:14" ht="25.5" x14ac:dyDescent="0.25">
      <c r="A178" s="175" t="s">
        <v>0</v>
      </c>
      <c r="B178" s="177"/>
      <c r="C178" s="177" t="s">
        <v>1</v>
      </c>
      <c r="D178" s="4" t="s">
        <v>2</v>
      </c>
      <c r="E178" s="177" t="s">
        <v>3</v>
      </c>
      <c r="F178" s="177" t="s">
        <v>4</v>
      </c>
      <c r="G178" s="2" t="s">
        <v>5</v>
      </c>
      <c r="H178" s="177" t="s">
        <v>6</v>
      </c>
      <c r="I178" s="177" t="s">
        <v>7</v>
      </c>
      <c r="J178" s="179" t="s">
        <v>8</v>
      </c>
      <c r="K178" s="177" t="s">
        <v>9</v>
      </c>
      <c r="L178" s="177" t="s">
        <v>10</v>
      </c>
      <c r="M178" s="177" t="s">
        <v>11</v>
      </c>
      <c r="N178" s="184" t="s">
        <v>12</v>
      </c>
    </row>
    <row r="179" spans="1:14" ht="15.75" thickBot="1" x14ac:dyDescent="0.3">
      <c r="A179" s="181"/>
      <c r="B179" s="183" t="s">
        <v>13</v>
      </c>
      <c r="C179" s="183" t="s">
        <v>14</v>
      </c>
      <c r="D179" s="16"/>
      <c r="E179" s="183" t="s">
        <v>14</v>
      </c>
      <c r="F179" s="183" t="s">
        <v>14</v>
      </c>
      <c r="G179" s="17" t="s">
        <v>15</v>
      </c>
      <c r="H179" s="183" t="s">
        <v>16</v>
      </c>
      <c r="I179" s="183" t="s">
        <v>14</v>
      </c>
      <c r="J179" s="183" t="s">
        <v>14</v>
      </c>
      <c r="K179" s="183" t="s">
        <v>14</v>
      </c>
      <c r="L179" s="183" t="s">
        <v>14</v>
      </c>
      <c r="M179" s="183"/>
      <c r="N179" s="14"/>
    </row>
    <row r="180" spans="1:14" ht="25.5" x14ac:dyDescent="0.25">
      <c r="A180" s="411">
        <v>1</v>
      </c>
      <c r="B180" s="414" t="s">
        <v>77</v>
      </c>
      <c r="C180" s="429" t="s">
        <v>70</v>
      </c>
      <c r="D180" s="20" t="s">
        <v>78</v>
      </c>
      <c r="E180" s="176">
        <v>1</v>
      </c>
      <c r="F180" s="176">
        <v>1</v>
      </c>
      <c r="G180" s="21">
        <v>7</v>
      </c>
      <c r="H180" s="34">
        <f>G180*E180</f>
        <v>7</v>
      </c>
      <c r="I180" s="188">
        <v>7.62</v>
      </c>
      <c r="J180" s="188">
        <v>6.9</v>
      </c>
      <c r="K180" s="188">
        <v>0.42</v>
      </c>
      <c r="L180" s="188">
        <v>94.2</v>
      </c>
      <c r="M180" s="188" t="s">
        <v>81</v>
      </c>
      <c r="N180" s="37" t="s">
        <v>82</v>
      </c>
    </row>
    <row r="181" spans="1:14" x14ac:dyDescent="0.25">
      <c r="A181" s="412"/>
      <c r="B181" s="415"/>
      <c r="C181" s="430"/>
      <c r="D181" s="4" t="s">
        <v>49</v>
      </c>
      <c r="E181" s="177">
        <v>1E-3</v>
      </c>
      <c r="F181" s="177">
        <v>1E-3</v>
      </c>
      <c r="G181" s="2">
        <v>12</v>
      </c>
      <c r="H181" s="13">
        <f>E181*G181</f>
        <v>1.2E-2</v>
      </c>
      <c r="I181" s="189"/>
      <c r="J181" s="189"/>
      <c r="K181" s="189"/>
      <c r="L181" s="189"/>
      <c r="M181" s="189"/>
      <c r="N181" s="24"/>
    </row>
    <row r="182" spans="1:14" x14ac:dyDescent="0.25">
      <c r="A182" s="412"/>
      <c r="B182" s="415"/>
      <c r="C182" s="430"/>
      <c r="D182" s="4"/>
      <c r="E182" s="177"/>
      <c r="F182" s="177"/>
      <c r="G182" s="2"/>
      <c r="H182" s="13"/>
      <c r="I182" s="189"/>
      <c r="J182" s="189"/>
      <c r="K182" s="189"/>
      <c r="L182" s="189"/>
      <c r="M182" s="189"/>
      <c r="N182" s="24"/>
    </row>
    <row r="183" spans="1:14" x14ac:dyDescent="0.25">
      <c r="A183" s="412"/>
      <c r="B183" s="415"/>
      <c r="C183" s="430"/>
      <c r="D183" s="4"/>
      <c r="E183" s="177"/>
      <c r="F183" s="177"/>
      <c r="G183" s="2"/>
      <c r="H183" s="13"/>
      <c r="I183" s="189"/>
      <c r="J183" s="189"/>
      <c r="K183" s="189"/>
      <c r="L183" s="189"/>
      <c r="M183" s="189"/>
      <c r="N183" s="24"/>
    </row>
    <row r="184" spans="1:14" x14ac:dyDescent="0.25">
      <c r="A184" s="412"/>
      <c r="B184" s="415"/>
      <c r="C184" s="430"/>
      <c r="D184" s="4"/>
      <c r="E184" s="177"/>
      <c r="F184" s="177"/>
      <c r="G184" s="2"/>
      <c r="H184" s="13">
        <f t="shared" ref="H184:H185" si="12">G184*E184</f>
        <v>0</v>
      </c>
      <c r="I184" s="45"/>
      <c r="J184" s="45"/>
      <c r="K184" s="45"/>
      <c r="L184" s="45"/>
      <c r="M184" s="45"/>
      <c r="N184" s="47"/>
    </row>
    <row r="185" spans="1:14" ht="15.75" thickBot="1" x14ac:dyDescent="0.3">
      <c r="A185" s="413"/>
      <c r="B185" s="416"/>
      <c r="C185" s="431"/>
      <c r="D185" s="16"/>
      <c r="E185" s="183"/>
      <c r="F185" s="183"/>
      <c r="G185" s="17"/>
      <c r="H185" s="52">
        <f t="shared" si="12"/>
        <v>0</v>
      </c>
      <c r="I185" s="46"/>
      <c r="J185" s="46"/>
      <c r="K185" s="46"/>
      <c r="L185" s="46"/>
      <c r="M185" s="46"/>
      <c r="N185" s="48"/>
    </row>
    <row r="186" spans="1:14" ht="15" customHeight="1" x14ac:dyDescent="0.25">
      <c r="A186" s="411">
        <v>2</v>
      </c>
      <c r="B186" s="423" t="s">
        <v>79</v>
      </c>
      <c r="C186" s="420" t="s">
        <v>133</v>
      </c>
      <c r="D186" s="20" t="s">
        <v>66</v>
      </c>
      <c r="E186" s="176">
        <v>0.04</v>
      </c>
      <c r="F186" s="176">
        <v>0.04</v>
      </c>
      <c r="G186" s="34">
        <v>45</v>
      </c>
      <c r="H186" s="124">
        <f>E186*G186</f>
        <v>1.8</v>
      </c>
      <c r="I186" s="37"/>
      <c r="J186" s="188"/>
      <c r="K186" s="188"/>
      <c r="L186" s="188"/>
      <c r="M186" s="188"/>
      <c r="N186" s="37"/>
    </row>
    <row r="187" spans="1:14" x14ac:dyDescent="0.25">
      <c r="A187" s="412"/>
      <c r="B187" s="424"/>
      <c r="C187" s="421"/>
      <c r="D187" s="4" t="s">
        <v>19</v>
      </c>
      <c r="E187" s="177">
        <v>0.08</v>
      </c>
      <c r="F187" s="177">
        <v>0.08</v>
      </c>
      <c r="G187" s="13">
        <v>53</v>
      </c>
      <c r="H187" s="61">
        <f t="shared" ref="H187:H190" si="13">E187*G187</f>
        <v>4.24</v>
      </c>
      <c r="I187" s="24"/>
      <c r="J187" s="189"/>
      <c r="K187" s="189"/>
      <c r="L187" s="189"/>
      <c r="M187" s="189"/>
      <c r="N187" s="24"/>
    </row>
    <row r="188" spans="1:14" x14ac:dyDescent="0.25">
      <c r="A188" s="412"/>
      <c r="B188" s="424"/>
      <c r="C188" s="421"/>
      <c r="D188" s="4" t="s">
        <v>50</v>
      </c>
      <c r="E188" s="177">
        <v>8.0000000000000002E-3</v>
      </c>
      <c r="F188" s="177">
        <v>8.0000000000000002E-3</v>
      </c>
      <c r="G188" s="13">
        <v>511</v>
      </c>
      <c r="H188" s="125">
        <f t="shared" si="13"/>
        <v>4.0880000000000001</v>
      </c>
      <c r="I188" s="24">
        <v>8.4</v>
      </c>
      <c r="J188" s="189">
        <v>5.2</v>
      </c>
      <c r="K188" s="189">
        <v>41.4</v>
      </c>
      <c r="L188" s="189">
        <v>247</v>
      </c>
      <c r="M188" s="189" t="s">
        <v>83</v>
      </c>
      <c r="N188" s="24"/>
    </row>
    <row r="189" spans="1:14" x14ac:dyDescent="0.25">
      <c r="A189" s="412"/>
      <c r="B189" s="424"/>
      <c r="C189" s="421"/>
      <c r="D189" s="4" t="s">
        <v>36</v>
      </c>
      <c r="E189" s="177">
        <v>0.01</v>
      </c>
      <c r="F189" s="177">
        <v>0.01</v>
      </c>
      <c r="G189" s="13">
        <v>60</v>
      </c>
      <c r="H189" s="61">
        <f t="shared" si="13"/>
        <v>0.6</v>
      </c>
      <c r="I189" s="24"/>
      <c r="J189" s="189"/>
      <c r="K189" s="189"/>
      <c r="L189" s="189"/>
      <c r="M189" s="189"/>
      <c r="N189" s="24"/>
    </row>
    <row r="190" spans="1:14" ht="15.75" thickBot="1" x14ac:dyDescent="0.3">
      <c r="A190" s="413"/>
      <c r="B190" s="425"/>
      <c r="C190" s="446"/>
      <c r="D190" s="4" t="s">
        <v>49</v>
      </c>
      <c r="E190" s="177">
        <v>1E-3</v>
      </c>
      <c r="F190" s="177">
        <v>1E-3</v>
      </c>
      <c r="G190" s="13">
        <v>12</v>
      </c>
      <c r="H190" s="61">
        <f t="shared" si="13"/>
        <v>1.2E-2</v>
      </c>
      <c r="I190" s="24"/>
      <c r="J190" s="189"/>
      <c r="K190" s="189"/>
      <c r="L190" s="189"/>
      <c r="M190" s="189"/>
      <c r="N190" s="24"/>
    </row>
    <row r="191" spans="1:14" ht="15.75" thickBot="1" x14ac:dyDescent="0.3">
      <c r="A191" s="194">
        <v>3</v>
      </c>
      <c r="B191" s="29" t="s">
        <v>37</v>
      </c>
      <c r="C191" s="33">
        <v>60</v>
      </c>
      <c r="D191" s="59" t="s">
        <v>26</v>
      </c>
      <c r="E191" s="33">
        <v>0.08</v>
      </c>
      <c r="F191" s="33">
        <v>0.06</v>
      </c>
      <c r="G191" s="32">
        <v>35</v>
      </c>
      <c r="H191" s="44">
        <f t="shared" ref="H191:H193" si="14">G191*E191</f>
        <v>2.8000000000000003</v>
      </c>
      <c r="I191" s="188">
        <v>7.12</v>
      </c>
      <c r="J191" s="37">
        <v>2.64</v>
      </c>
      <c r="K191" s="188">
        <v>37.36</v>
      </c>
      <c r="L191" s="188">
        <v>212.8</v>
      </c>
      <c r="M191" s="188" t="s">
        <v>40</v>
      </c>
      <c r="N191" s="37"/>
    </row>
    <row r="192" spans="1:14" ht="15" customHeight="1" x14ac:dyDescent="0.25">
      <c r="A192" s="411">
        <v>4</v>
      </c>
      <c r="B192" s="429" t="s">
        <v>71</v>
      </c>
      <c r="C192" s="429" t="s">
        <v>27</v>
      </c>
      <c r="D192" s="20" t="s">
        <v>72</v>
      </c>
      <c r="E192" s="176">
        <v>0.03</v>
      </c>
      <c r="F192" s="176">
        <v>0.03</v>
      </c>
      <c r="G192" s="21">
        <v>130</v>
      </c>
      <c r="H192" s="34">
        <f t="shared" si="14"/>
        <v>3.9</v>
      </c>
      <c r="I192" s="36">
        <v>0</v>
      </c>
      <c r="J192" s="188">
        <v>0</v>
      </c>
      <c r="K192" s="22">
        <v>14</v>
      </c>
      <c r="L192" s="188">
        <v>57</v>
      </c>
      <c r="M192" s="37" t="s">
        <v>84</v>
      </c>
      <c r="N192" s="37"/>
    </row>
    <row r="193" spans="1:14" ht="15.75" thickBot="1" x14ac:dyDescent="0.3">
      <c r="A193" s="413"/>
      <c r="B193" s="431"/>
      <c r="C193" s="431"/>
      <c r="D193" s="25" t="s">
        <v>36</v>
      </c>
      <c r="E193" s="178">
        <v>1.4999999999999999E-2</v>
      </c>
      <c r="F193" s="178">
        <v>1.4999999999999999E-2</v>
      </c>
      <c r="G193" s="6">
        <v>60</v>
      </c>
      <c r="H193" s="35">
        <f t="shared" si="14"/>
        <v>0.89999999999999991</v>
      </c>
      <c r="I193" s="39"/>
      <c r="J193" s="190"/>
      <c r="K193" s="26"/>
      <c r="L193" s="190"/>
      <c r="M193" s="27"/>
      <c r="N193" s="27"/>
    </row>
    <row r="194" spans="1:14" ht="15.75" thickBot="1" x14ac:dyDescent="0.3">
      <c r="A194" s="194"/>
      <c r="B194" s="195"/>
      <c r="C194" s="195"/>
      <c r="D194" s="68"/>
      <c r="E194" s="195"/>
      <c r="F194" s="195"/>
      <c r="G194" s="69"/>
      <c r="H194" s="70"/>
      <c r="I194" s="126"/>
      <c r="J194" s="126"/>
      <c r="K194" s="126"/>
      <c r="L194" s="126"/>
      <c r="M194" s="126"/>
      <c r="N194" s="127"/>
    </row>
    <row r="195" spans="1:14" ht="15.75" customHeight="1" thickBot="1" x14ac:dyDescent="0.3">
      <c r="A195" s="442" t="s">
        <v>24</v>
      </c>
      <c r="B195" s="443"/>
      <c r="C195" s="443"/>
      <c r="D195" s="443"/>
      <c r="E195" s="443"/>
      <c r="F195" s="443"/>
      <c r="G195" s="444"/>
      <c r="H195" s="173">
        <f>SUM(H180:H194)</f>
        <v>25.352</v>
      </c>
      <c r="I195" s="190">
        <f>SUM(I180:I194)</f>
        <v>23.14</v>
      </c>
      <c r="J195" s="190">
        <f>SUM(J180:J194)</f>
        <v>14.740000000000002</v>
      </c>
      <c r="K195" s="190">
        <f>SUM(K180:K194)</f>
        <v>93.18</v>
      </c>
      <c r="L195" s="190">
        <f>SUM(L180:L194)</f>
        <v>611</v>
      </c>
      <c r="M195" s="190"/>
      <c r="N195" s="27"/>
    </row>
    <row r="200" spans="1:14" ht="1.5" customHeight="1" x14ac:dyDescent="0.25"/>
    <row r="201" spans="1:14" ht="15.75" hidden="1" thickBot="1" x14ac:dyDescent="0.3"/>
    <row r="202" spans="1:14" ht="13.5" hidden="1" customHeight="1" thickBot="1" x14ac:dyDescent="0.3"/>
    <row r="203" spans="1:14" ht="15.75" hidden="1" thickBot="1" x14ac:dyDescent="0.3"/>
    <row r="204" spans="1:14" ht="4.5" hidden="1" customHeight="1" thickBot="1" x14ac:dyDescent="0.3"/>
    <row r="205" spans="1:14" ht="15.75" hidden="1" thickBot="1" x14ac:dyDescent="0.3"/>
    <row r="206" spans="1:14" ht="15.75" hidden="1" thickBot="1" x14ac:dyDescent="0.3"/>
    <row r="207" spans="1:14" x14ac:dyDescent="0.25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 x14ac:dyDescent="0.25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 x14ac:dyDescent="0.25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 x14ac:dyDescent="0.25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 x14ac:dyDescent="0.25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 x14ac:dyDescent="0.25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 x14ac:dyDescent="0.25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 x14ac:dyDescent="0.25">
      <c r="A214" s="9"/>
      <c r="B214" s="9"/>
      <c r="C214" s="9"/>
      <c r="D214" s="9"/>
      <c r="E214" s="9"/>
      <c r="F214" s="9"/>
      <c r="G214" s="9"/>
      <c r="H214" s="10"/>
      <c r="I214" s="11"/>
      <c r="J214" s="11"/>
      <c r="K214" s="11"/>
      <c r="L214" s="11"/>
      <c r="M214" s="11"/>
      <c r="N214" s="11"/>
    </row>
    <row r="215" spans="1:14" x14ac:dyDescent="0.25">
      <c r="A215"/>
      <c r="B215"/>
      <c r="C215"/>
      <c r="D215"/>
      <c r="E215"/>
      <c r="F215"/>
      <c r="G215"/>
      <c r="H215"/>
    </row>
    <row r="216" spans="1:14" x14ac:dyDescent="0.25">
      <c r="A216"/>
      <c r="B216"/>
      <c r="C216"/>
      <c r="D216"/>
      <c r="E216"/>
      <c r="F216"/>
      <c r="G216"/>
      <c r="H216"/>
    </row>
    <row r="217" spans="1:14" x14ac:dyDescent="0.25">
      <c r="A217"/>
      <c r="B217"/>
      <c r="C217"/>
      <c r="D217"/>
      <c r="E217"/>
      <c r="F217"/>
      <c r="G217"/>
      <c r="H217"/>
    </row>
    <row r="218" spans="1:14" ht="17.25" customHeight="1" x14ac:dyDescent="0.25">
      <c r="A218"/>
      <c r="B218"/>
      <c r="C218"/>
      <c r="D218"/>
      <c r="E218"/>
      <c r="F218"/>
      <c r="G218"/>
      <c r="H218"/>
    </row>
    <row r="219" spans="1:14" ht="19.5" customHeight="1" x14ac:dyDescent="0.25">
      <c r="A219" s="9"/>
      <c r="B219" s="9"/>
      <c r="C219" s="9"/>
      <c r="D219" s="9"/>
      <c r="E219" s="9"/>
      <c r="F219" s="9"/>
      <c r="G219" s="9"/>
      <c r="H219" s="10"/>
      <c r="I219" s="11"/>
      <c r="J219" s="11"/>
      <c r="K219" s="11"/>
      <c r="L219" s="11"/>
      <c r="M219" s="11"/>
      <c r="N219" s="11"/>
    </row>
    <row r="220" spans="1:14" ht="38.25" customHeight="1" x14ac:dyDescent="0.25"/>
    <row r="221" spans="1:14" ht="3.75" customHeight="1" x14ac:dyDescent="0.25"/>
    <row r="222" spans="1:14" ht="15.75" hidden="1" thickBot="1" x14ac:dyDescent="0.3"/>
    <row r="223" spans="1:14" ht="15.75" hidden="1" thickBot="1" x14ac:dyDescent="0.3"/>
  </sheetData>
  <mergeCells count="64">
    <mergeCell ref="A195:G195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19:C121"/>
    <mergeCell ref="A122:G122"/>
    <mergeCell ref="C180:C185"/>
    <mergeCell ref="A186:A190"/>
    <mergeCell ref="B186:B190"/>
    <mergeCell ref="A141:N141"/>
    <mergeCell ref="C186:C190"/>
    <mergeCell ref="A192:A193"/>
    <mergeCell ref="B192:B193"/>
    <mergeCell ref="C192:C193"/>
    <mergeCell ref="A87:A88"/>
    <mergeCell ref="B87:B88"/>
    <mergeCell ref="C87:C88"/>
    <mergeCell ref="A89:G89"/>
    <mergeCell ref="A177:N177"/>
    <mergeCell ref="A156:G156"/>
    <mergeCell ref="A144:A148"/>
    <mergeCell ref="B144:B148"/>
    <mergeCell ref="C144:C148"/>
    <mergeCell ref="A152:A154"/>
    <mergeCell ref="B152:B154"/>
    <mergeCell ref="C152:C154"/>
    <mergeCell ref="A77:A82"/>
    <mergeCell ref="B77:B82"/>
    <mergeCell ref="C77:C82"/>
    <mergeCell ref="A83:A85"/>
    <mergeCell ref="B83:B85"/>
    <mergeCell ref="C83:C85"/>
    <mergeCell ref="A49:A51"/>
    <mergeCell ref="B49:B51"/>
    <mergeCell ref="C49:C51"/>
    <mergeCell ref="A52:G52"/>
    <mergeCell ref="A74:N74"/>
    <mergeCell ref="A7:N7"/>
    <mergeCell ref="A8:N8"/>
    <mergeCell ref="A11:A17"/>
    <mergeCell ref="B11:B17"/>
    <mergeCell ref="C11:C17"/>
    <mergeCell ref="A24:G24"/>
    <mergeCell ref="A180:A185"/>
    <mergeCell ref="B180:B185"/>
    <mergeCell ref="A18:A20"/>
    <mergeCell ref="B18:B20"/>
    <mergeCell ref="C18:C20"/>
    <mergeCell ref="A21:A23"/>
    <mergeCell ref="B21:B23"/>
    <mergeCell ref="C21:C23"/>
    <mergeCell ref="A36:N36"/>
    <mergeCell ref="A39:A44"/>
    <mergeCell ref="B39:B44"/>
    <mergeCell ref="C39:C44"/>
    <mergeCell ref="A45:A47"/>
    <mergeCell ref="B45:B47"/>
    <mergeCell ref="C45:C47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4"/>
  <sheetViews>
    <sheetView topLeftCell="A168" zoomScale="90" zoomScaleNormal="90" workbookViewId="0">
      <selection activeCell="H27" sqref="H2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460" t="s">
        <v>118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2"/>
    </row>
    <row r="6" spans="1:14" x14ac:dyDescent="0.25">
      <c r="A6" s="463" t="s">
        <v>31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5"/>
    </row>
    <row r="7" spans="1:14" ht="54" customHeight="1" x14ac:dyDescent="0.25">
      <c r="A7" s="145" t="s">
        <v>0</v>
      </c>
      <c r="B7" s="147"/>
      <c r="C7" s="147" t="s">
        <v>1</v>
      </c>
      <c r="D7" s="4" t="s">
        <v>2</v>
      </c>
      <c r="E7" s="147" t="s">
        <v>3</v>
      </c>
      <c r="F7" s="147" t="s">
        <v>4</v>
      </c>
      <c r="G7" s="2" t="s">
        <v>5</v>
      </c>
      <c r="H7" s="147" t="s">
        <v>6</v>
      </c>
      <c r="I7" s="147" t="s">
        <v>7</v>
      </c>
      <c r="J7" s="149" t="s">
        <v>8</v>
      </c>
      <c r="K7" s="147" t="s">
        <v>9</v>
      </c>
      <c r="L7" s="147" t="s">
        <v>10</v>
      </c>
      <c r="M7" s="147" t="s">
        <v>11</v>
      </c>
      <c r="N7" s="154" t="s">
        <v>12</v>
      </c>
    </row>
    <row r="8" spans="1:14" ht="15.75" thickBot="1" x14ac:dyDescent="0.3">
      <c r="A8" s="151"/>
      <c r="B8" s="153" t="s">
        <v>13</v>
      </c>
      <c r="C8" s="147" t="s">
        <v>14</v>
      </c>
      <c r="D8" s="4"/>
      <c r="E8" s="153" t="s">
        <v>14</v>
      </c>
      <c r="F8" s="153" t="s">
        <v>14</v>
      </c>
      <c r="G8" s="17" t="s">
        <v>15</v>
      </c>
      <c r="H8" s="153" t="s">
        <v>16</v>
      </c>
      <c r="I8" s="153" t="s">
        <v>14</v>
      </c>
      <c r="J8" s="153" t="s">
        <v>14</v>
      </c>
      <c r="K8" s="153" t="s">
        <v>14</v>
      </c>
      <c r="L8" s="153" t="s">
        <v>14</v>
      </c>
      <c r="M8" s="153"/>
      <c r="N8" s="7"/>
    </row>
    <row r="9" spans="1:14" x14ac:dyDescent="0.25">
      <c r="A9" s="466">
        <v>1</v>
      </c>
      <c r="B9" s="468" t="s">
        <v>128</v>
      </c>
      <c r="C9" s="470">
        <v>250</v>
      </c>
      <c r="D9" s="114" t="s">
        <v>56</v>
      </c>
      <c r="E9" s="163">
        <v>2.5000000000000001E-2</v>
      </c>
      <c r="F9" s="161">
        <v>2.5000000000000001E-2</v>
      </c>
      <c r="G9" s="116">
        <v>35</v>
      </c>
      <c r="H9" s="102">
        <f>G9*E9</f>
        <v>0.875</v>
      </c>
      <c r="I9" s="158"/>
      <c r="J9" s="158"/>
      <c r="K9" s="36"/>
      <c r="L9" s="158"/>
      <c r="M9" s="22"/>
      <c r="N9" s="159" t="s">
        <v>17</v>
      </c>
    </row>
    <row r="10" spans="1:14" x14ac:dyDescent="0.25">
      <c r="A10" s="467"/>
      <c r="B10" s="469"/>
      <c r="C10" s="471"/>
      <c r="D10" s="72" t="s">
        <v>19</v>
      </c>
      <c r="E10" s="164">
        <v>0.12</v>
      </c>
      <c r="F10" s="162">
        <v>0.12</v>
      </c>
      <c r="G10" s="117">
        <v>53</v>
      </c>
      <c r="H10" s="101">
        <f t="shared" ref="H10:H11" si="0">G10*E10</f>
        <v>6.3599999999999994</v>
      </c>
      <c r="I10" s="159"/>
      <c r="J10" s="159"/>
      <c r="K10" s="38"/>
      <c r="L10" s="159"/>
      <c r="M10" s="15"/>
      <c r="N10" s="159"/>
    </row>
    <row r="11" spans="1:14" x14ac:dyDescent="0.25">
      <c r="A11" s="467"/>
      <c r="B11" s="469"/>
      <c r="C11" s="471"/>
      <c r="D11" s="72" t="s">
        <v>50</v>
      </c>
      <c r="E11" s="164">
        <v>5.0000000000000001E-3</v>
      </c>
      <c r="F11" s="162">
        <v>5.0000000000000001E-3</v>
      </c>
      <c r="G11" s="117">
        <v>511</v>
      </c>
      <c r="H11" s="101">
        <f t="shared" si="0"/>
        <v>2.5550000000000002</v>
      </c>
      <c r="I11" s="159"/>
      <c r="J11" s="159"/>
      <c r="K11" s="38"/>
      <c r="L11" s="159"/>
      <c r="M11" s="15"/>
      <c r="N11" s="159"/>
    </row>
    <row r="12" spans="1:14" x14ac:dyDescent="0.25">
      <c r="A12" s="467"/>
      <c r="B12" s="469"/>
      <c r="C12" s="471"/>
      <c r="D12" s="72" t="s">
        <v>18</v>
      </c>
      <c r="E12" s="164">
        <v>2E-3</v>
      </c>
      <c r="F12" s="162">
        <v>2E-3</v>
      </c>
      <c r="G12" s="117">
        <v>12</v>
      </c>
      <c r="H12" s="101">
        <f t="shared" ref="H12" si="1">G12*E12</f>
        <v>2.4E-2</v>
      </c>
      <c r="I12" s="159">
        <v>5.5</v>
      </c>
      <c r="J12" s="159">
        <v>4.8</v>
      </c>
      <c r="K12" s="38">
        <v>23.5</v>
      </c>
      <c r="L12" s="159">
        <v>145</v>
      </c>
      <c r="M12" s="15" t="s">
        <v>76</v>
      </c>
      <c r="N12" s="159"/>
    </row>
    <row r="13" spans="1:14" x14ac:dyDescent="0.25">
      <c r="A13" s="467"/>
      <c r="B13" s="469"/>
      <c r="C13" s="471"/>
      <c r="D13" s="72"/>
      <c r="E13" s="164"/>
      <c r="F13" s="162"/>
      <c r="G13" s="117"/>
      <c r="H13" s="101"/>
      <c r="I13" s="159"/>
      <c r="J13" s="159"/>
      <c r="K13" s="38"/>
      <c r="L13" s="159"/>
      <c r="M13" s="15"/>
      <c r="N13" s="159"/>
    </row>
    <row r="14" spans="1:14" x14ac:dyDescent="0.25">
      <c r="A14" s="467"/>
      <c r="B14" s="469"/>
      <c r="C14" s="471"/>
      <c r="D14" s="72"/>
      <c r="E14" s="164"/>
      <c r="F14" s="162"/>
      <c r="G14" s="117"/>
      <c r="H14" s="101"/>
      <c r="I14" s="159"/>
      <c r="J14" s="159"/>
      <c r="K14" s="38"/>
      <c r="L14" s="159"/>
      <c r="M14" s="15"/>
      <c r="N14" s="159"/>
    </row>
    <row r="15" spans="1:14" ht="15.75" thickBot="1" x14ac:dyDescent="0.3">
      <c r="A15" s="467"/>
      <c r="B15" s="469"/>
      <c r="C15" s="471"/>
      <c r="D15" s="72"/>
      <c r="E15" s="164"/>
      <c r="F15" s="162"/>
      <c r="G15" s="117"/>
      <c r="H15" s="101"/>
      <c r="I15" s="159"/>
      <c r="J15" s="159"/>
      <c r="K15" s="38"/>
      <c r="L15" s="159"/>
      <c r="M15" s="15"/>
      <c r="N15" s="159"/>
    </row>
    <row r="16" spans="1:14" x14ac:dyDescent="0.25">
      <c r="A16" s="466">
        <v>2</v>
      </c>
      <c r="B16" s="472" t="s">
        <v>73</v>
      </c>
      <c r="C16" s="474" t="s">
        <v>134</v>
      </c>
      <c r="D16" s="112" t="s">
        <v>26</v>
      </c>
      <c r="E16" s="38">
        <v>0.06</v>
      </c>
      <c r="F16" s="159">
        <v>0.06</v>
      </c>
      <c r="G16" s="92">
        <v>35</v>
      </c>
      <c r="H16" s="84">
        <f>E16*G16</f>
        <v>2.1</v>
      </c>
      <c r="I16" s="158">
        <v>7.12</v>
      </c>
      <c r="J16" s="158">
        <v>2.64</v>
      </c>
      <c r="K16" s="36">
        <v>37.36</v>
      </c>
      <c r="L16" s="158">
        <v>212.8</v>
      </c>
      <c r="M16" s="22"/>
      <c r="N16" s="158"/>
    </row>
    <row r="17" spans="1:14" x14ac:dyDescent="0.25">
      <c r="A17" s="467"/>
      <c r="B17" s="473"/>
      <c r="C17" s="471"/>
      <c r="D17" s="112" t="s">
        <v>50</v>
      </c>
      <c r="E17" s="38">
        <v>0.01</v>
      </c>
      <c r="F17" s="159">
        <v>0.01</v>
      </c>
      <c r="G17" s="92">
        <v>511</v>
      </c>
      <c r="H17" s="84">
        <f>E17*G17</f>
        <v>5.1100000000000003</v>
      </c>
      <c r="I17" s="159">
        <v>0.12</v>
      </c>
      <c r="J17" s="159">
        <v>10.88</v>
      </c>
      <c r="K17" s="38">
        <v>0.19500000000000001</v>
      </c>
      <c r="L17" s="159">
        <v>99.15</v>
      </c>
      <c r="M17" s="15" t="s">
        <v>40</v>
      </c>
      <c r="N17" s="159"/>
    </row>
    <row r="18" spans="1:14" ht="15.75" thickBot="1" x14ac:dyDescent="0.3">
      <c r="A18" s="449"/>
      <c r="B18" s="450"/>
      <c r="C18" s="475"/>
      <c r="D18" s="113"/>
      <c r="E18" s="39"/>
      <c r="F18" s="160"/>
      <c r="G18" s="63"/>
      <c r="H18" s="94"/>
      <c r="I18" s="160"/>
      <c r="J18" s="160"/>
      <c r="K18" s="39"/>
      <c r="L18" s="160"/>
      <c r="M18" s="26"/>
      <c r="N18" s="160"/>
    </row>
    <row r="19" spans="1:14" x14ac:dyDescent="0.25">
      <c r="A19" s="420">
        <v>3</v>
      </c>
      <c r="B19" s="429" t="s">
        <v>23</v>
      </c>
      <c r="C19" s="478">
        <v>200</v>
      </c>
      <c r="D19" s="112" t="s">
        <v>75</v>
      </c>
      <c r="E19" s="38">
        <v>4.0000000000000001E-3</v>
      </c>
      <c r="F19" s="159">
        <v>4.0000000000000001E-3</v>
      </c>
      <c r="G19" s="92">
        <v>450</v>
      </c>
      <c r="H19" s="84">
        <f>E19*G19</f>
        <v>1.8</v>
      </c>
      <c r="I19" s="24"/>
      <c r="J19" s="159"/>
      <c r="K19" s="38"/>
      <c r="L19" s="159"/>
      <c r="M19" s="15"/>
      <c r="N19" s="159"/>
    </row>
    <row r="20" spans="1:14" x14ac:dyDescent="0.25">
      <c r="A20" s="449"/>
      <c r="B20" s="450"/>
      <c r="C20" s="475"/>
      <c r="D20" s="112" t="s">
        <v>19</v>
      </c>
      <c r="E20" s="38">
        <v>0.1</v>
      </c>
      <c r="F20" s="159">
        <v>0.1</v>
      </c>
      <c r="G20" s="92">
        <v>53</v>
      </c>
      <c r="H20" s="84">
        <f>E20*G20</f>
        <v>5.3000000000000007</v>
      </c>
      <c r="I20" s="24">
        <v>5.8</v>
      </c>
      <c r="J20" s="159">
        <v>5.8</v>
      </c>
      <c r="K20" s="38">
        <v>34.4</v>
      </c>
      <c r="L20" s="159">
        <v>205.6</v>
      </c>
      <c r="M20" s="15" t="s">
        <v>39</v>
      </c>
      <c r="N20" s="159"/>
    </row>
    <row r="21" spans="1:14" ht="15.75" thickBot="1" x14ac:dyDescent="0.3">
      <c r="A21" s="476"/>
      <c r="B21" s="477"/>
      <c r="C21" s="479"/>
      <c r="D21" s="113" t="s">
        <v>36</v>
      </c>
      <c r="E21" s="39">
        <v>0.02</v>
      </c>
      <c r="F21" s="160">
        <v>0.02</v>
      </c>
      <c r="G21" s="63">
        <v>60</v>
      </c>
      <c r="H21" s="94">
        <f>E21*G21</f>
        <v>1.2</v>
      </c>
      <c r="I21" s="24"/>
      <c r="J21" s="159"/>
      <c r="K21" s="38"/>
      <c r="L21" s="159"/>
      <c r="M21" s="15"/>
      <c r="N21" s="159"/>
    </row>
    <row r="22" spans="1:14" ht="24.75" customHeight="1" thickBot="1" x14ac:dyDescent="0.3">
      <c r="A22" s="413" t="s">
        <v>24</v>
      </c>
      <c r="B22" s="459"/>
      <c r="C22" s="459"/>
      <c r="D22" s="459"/>
      <c r="E22" s="459"/>
      <c r="F22" s="459"/>
      <c r="G22" s="459"/>
      <c r="H22" s="173">
        <f>SUM(H9:H21)</f>
        <v>25.323999999999998</v>
      </c>
      <c r="I22" s="160">
        <f>SUM(I9:I21)</f>
        <v>18.54</v>
      </c>
      <c r="J22" s="160">
        <f>SUM(J9:J21)</f>
        <v>24.12</v>
      </c>
      <c r="K22" s="26">
        <f>SUM(K9:K21)</f>
        <v>95.454999999999998</v>
      </c>
      <c r="L22" s="160">
        <f>SUM(L9:L21)</f>
        <v>662.55000000000007</v>
      </c>
      <c r="M22" s="26"/>
      <c r="N22" s="160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209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209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209"/>
      <c r="I30" s="15"/>
      <c r="J30" s="15"/>
      <c r="K30" s="15"/>
      <c r="L30" s="15"/>
      <c r="M30" s="15"/>
      <c r="N30" s="15"/>
    </row>
    <row r="31" spans="1:14" ht="20.25" customHeight="1" x14ac:dyDescent="0.25">
      <c r="A31" s="9"/>
      <c r="B31" s="9"/>
      <c r="C31" s="9"/>
      <c r="D31" s="9"/>
      <c r="E31" s="9"/>
      <c r="F31" s="9"/>
      <c r="G31" s="9"/>
      <c r="H31" s="209"/>
      <c r="I31" s="15"/>
      <c r="J31" s="15"/>
      <c r="K31" s="15"/>
      <c r="L31" s="15"/>
      <c r="M31" s="15"/>
      <c r="N31" s="15"/>
    </row>
    <row r="32" spans="1:14" ht="18" customHeight="1" thickBot="1" x14ac:dyDescent="0.3">
      <c r="A32" s="9"/>
      <c r="B32" s="9"/>
      <c r="C32" s="9"/>
      <c r="D32" s="9"/>
      <c r="E32" s="9"/>
      <c r="F32" s="9"/>
      <c r="G32" s="9"/>
      <c r="H32" s="209"/>
      <c r="I32" s="15"/>
      <c r="J32" s="15"/>
      <c r="K32" s="15"/>
      <c r="L32" s="15"/>
      <c r="M32" s="15"/>
      <c r="N32" s="15"/>
    </row>
    <row r="33" spans="1:14" ht="18" customHeight="1" x14ac:dyDescent="0.25">
      <c r="A33" s="480" t="s">
        <v>108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5"/>
    </row>
    <row r="34" spans="1:14" ht="18.75" customHeight="1" x14ac:dyDescent="0.25">
      <c r="A34" s="175" t="s">
        <v>0</v>
      </c>
      <c r="B34" s="177"/>
      <c r="C34" s="177" t="s">
        <v>1</v>
      </c>
      <c r="D34" s="4" t="s">
        <v>2</v>
      </c>
      <c r="E34" s="177" t="s">
        <v>3</v>
      </c>
      <c r="F34" s="177" t="s">
        <v>4</v>
      </c>
      <c r="G34" s="2" t="s">
        <v>5</v>
      </c>
      <c r="H34" s="177" t="s">
        <v>6</v>
      </c>
      <c r="I34" s="177" t="s">
        <v>7</v>
      </c>
      <c r="J34" s="179" t="s">
        <v>8</v>
      </c>
      <c r="K34" s="177" t="s">
        <v>9</v>
      </c>
      <c r="L34" s="177" t="s">
        <v>10</v>
      </c>
      <c r="M34" s="177" t="s">
        <v>11</v>
      </c>
      <c r="N34" s="184" t="s">
        <v>12</v>
      </c>
    </row>
    <row r="35" spans="1:14" ht="15.75" customHeight="1" thickBot="1" x14ac:dyDescent="0.3">
      <c r="A35" s="181"/>
      <c r="B35" s="183" t="s">
        <v>13</v>
      </c>
      <c r="C35" s="183" t="s">
        <v>14</v>
      </c>
      <c r="D35" s="16"/>
      <c r="E35" s="183" t="s">
        <v>14</v>
      </c>
      <c r="F35" s="183" t="s">
        <v>14</v>
      </c>
      <c r="G35" s="17" t="s">
        <v>15</v>
      </c>
      <c r="H35" s="183" t="s">
        <v>16</v>
      </c>
      <c r="I35" s="183" t="s">
        <v>14</v>
      </c>
      <c r="J35" s="183" t="s">
        <v>14</v>
      </c>
      <c r="K35" s="183" t="s">
        <v>14</v>
      </c>
      <c r="L35" s="183" t="s">
        <v>14</v>
      </c>
      <c r="M35" s="183"/>
      <c r="N35" s="14"/>
    </row>
    <row r="36" spans="1:14" ht="18" customHeight="1" x14ac:dyDescent="0.25">
      <c r="A36" s="480">
        <v>1</v>
      </c>
      <c r="B36" s="468" t="s">
        <v>77</v>
      </c>
      <c r="C36" s="472" t="s">
        <v>70</v>
      </c>
      <c r="D36" s="20" t="s">
        <v>78</v>
      </c>
      <c r="E36" s="176">
        <v>1</v>
      </c>
      <c r="F36" s="176">
        <v>1</v>
      </c>
      <c r="G36" s="21">
        <v>7</v>
      </c>
      <c r="H36" s="34">
        <f>G36*E36</f>
        <v>7</v>
      </c>
      <c r="I36" s="188">
        <v>7.62</v>
      </c>
      <c r="J36" s="188">
        <v>6.9</v>
      </c>
      <c r="K36" s="188">
        <v>0.42</v>
      </c>
      <c r="L36" s="188">
        <v>94.2</v>
      </c>
      <c r="M36" s="188" t="s">
        <v>81</v>
      </c>
      <c r="N36" s="37" t="s">
        <v>82</v>
      </c>
    </row>
    <row r="37" spans="1:14" ht="20.25" customHeight="1" x14ac:dyDescent="0.25">
      <c r="A37" s="463"/>
      <c r="B37" s="469"/>
      <c r="C37" s="473"/>
      <c r="D37" s="4" t="s">
        <v>49</v>
      </c>
      <c r="E37" s="177">
        <v>1E-3</v>
      </c>
      <c r="F37" s="177">
        <v>1E-3</v>
      </c>
      <c r="G37" s="2">
        <v>12</v>
      </c>
      <c r="H37" s="13">
        <f>E37*G37</f>
        <v>1.2E-2</v>
      </c>
      <c r="I37" s="189"/>
      <c r="J37" s="189"/>
      <c r="K37" s="189"/>
      <c r="L37" s="189"/>
      <c r="M37" s="189"/>
      <c r="N37" s="24"/>
    </row>
    <row r="38" spans="1:14" ht="18" customHeight="1" x14ac:dyDescent="0.25">
      <c r="A38" s="463"/>
      <c r="B38" s="469"/>
      <c r="C38" s="473"/>
      <c r="D38" s="4"/>
      <c r="E38" s="177"/>
      <c r="F38" s="177"/>
      <c r="G38" s="2"/>
      <c r="H38" s="13"/>
      <c r="I38" s="189"/>
      <c r="J38" s="189"/>
      <c r="K38" s="189"/>
      <c r="L38" s="189"/>
      <c r="M38" s="189"/>
      <c r="N38" s="24"/>
    </row>
    <row r="39" spans="1:14" ht="16.5" customHeight="1" x14ac:dyDescent="0.25">
      <c r="A39" s="463"/>
      <c r="B39" s="469"/>
      <c r="C39" s="473"/>
      <c r="D39" s="4"/>
      <c r="E39" s="177"/>
      <c r="F39" s="177"/>
      <c r="G39" s="2"/>
      <c r="H39" s="13"/>
      <c r="I39" s="189"/>
      <c r="J39" s="189"/>
      <c r="K39" s="189"/>
      <c r="L39" s="189"/>
      <c r="M39" s="189"/>
      <c r="N39" s="24"/>
    </row>
    <row r="40" spans="1:14" ht="18" customHeight="1" x14ac:dyDescent="0.25">
      <c r="A40" s="463"/>
      <c r="B40" s="469"/>
      <c r="C40" s="473"/>
      <c r="D40" s="4"/>
      <c r="E40" s="177"/>
      <c r="F40" s="177"/>
      <c r="G40" s="2"/>
      <c r="H40" s="13">
        <f t="shared" ref="H40:H41" si="2">G40*E40</f>
        <v>0</v>
      </c>
      <c r="I40" s="45"/>
      <c r="J40" s="45"/>
      <c r="K40" s="45"/>
      <c r="L40" s="45"/>
      <c r="M40" s="45"/>
      <c r="N40" s="47"/>
    </row>
    <row r="41" spans="1:14" ht="18" customHeight="1" thickBot="1" x14ac:dyDescent="0.3">
      <c r="A41" s="484"/>
      <c r="B41" s="486"/>
      <c r="C41" s="450"/>
      <c r="D41" s="16"/>
      <c r="E41" s="183"/>
      <c r="F41" s="183"/>
      <c r="G41" s="17"/>
      <c r="H41" s="52">
        <f t="shared" si="2"/>
        <v>0</v>
      </c>
      <c r="I41" s="46"/>
      <c r="J41" s="46"/>
      <c r="K41" s="46"/>
      <c r="L41" s="46"/>
      <c r="M41" s="46"/>
      <c r="N41" s="48"/>
    </row>
    <row r="42" spans="1:14" ht="18" customHeight="1" x14ac:dyDescent="0.25">
      <c r="A42" s="480">
        <v>2</v>
      </c>
      <c r="B42" s="474" t="s">
        <v>79</v>
      </c>
      <c r="C42" s="466" t="s">
        <v>80</v>
      </c>
      <c r="D42" s="20" t="s">
        <v>66</v>
      </c>
      <c r="E42" s="176">
        <v>0.05</v>
      </c>
      <c r="F42" s="176">
        <v>0.05</v>
      </c>
      <c r="G42" s="34">
        <v>45</v>
      </c>
      <c r="H42" s="124">
        <f>E42*G42</f>
        <v>2.25</v>
      </c>
      <c r="I42" s="37"/>
      <c r="J42" s="188"/>
      <c r="K42" s="188"/>
      <c r="L42" s="188"/>
      <c r="M42" s="188"/>
      <c r="N42" s="37"/>
    </row>
    <row r="43" spans="1:14" ht="18" customHeight="1" x14ac:dyDescent="0.25">
      <c r="A43" s="412"/>
      <c r="B43" s="487"/>
      <c r="C43" s="421"/>
      <c r="D43" s="4" t="s">
        <v>19</v>
      </c>
      <c r="E43" s="177">
        <v>0.1</v>
      </c>
      <c r="F43" s="177">
        <v>0.01</v>
      </c>
      <c r="G43" s="13">
        <v>53</v>
      </c>
      <c r="H43" s="61">
        <f t="shared" ref="H43:H46" si="3">E43*G43</f>
        <v>5.3000000000000007</v>
      </c>
      <c r="I43" s="24"/>
      <c r="J43" s="189"/>
      <c r="K43" s="189"/>
      <c r="L43" s="189"/>
      <c r="M43" s="189"/>
      <c r="N43" s="24"/>
    </row>
    <row r="44" spans="1:14" ht="18" customHeight="1" x14ac:dyDescent="0.25">
      <c r="A44" s="412"/>
      <c r="B44" s="487"/>
      <c r="C44" s="421"/>
      <c r="D44" s="4" t="s">
        <v>50</v>
      </c>
      <c r="E44" s="177">
        <v>0.01</v>
      </c>
      <c r="F44" s="177">
        <v>0.01</v>
      </c>
      <c r="G44" s="13">
        <v>511</v>
      </c>
      <c r="H44" s="125">
        <f t="shared" si="3"/>
        <v>5.1100000000000003</v>
      </c>
      <c r="I44" s="24">
        <v>8.4</v>
      </c>
      <c r="J44" s="189">
        <v>5.2</v>
      </c>
      <c r="K44" s="189">
        <v>41.4</v>
      </c>
      <c r="L44" s="189">
        <v>247</v>
      </c>
      <c r="M44" s="189" t="s">
        <v>83</v>
      </c>
      <c r="N44" s="24"/>
    </row>
    <row r="45" spans="1:14" ht="18" customHeight="1" x14ac:dyDescent="0.25">
      <c r="A45" s="412"/>
      <c r="B45" s="487"/>
      <c r="C45" s="421"/>
      <c r="D45" s="4" t="s">
        <v>36</v>
      </c>
      <c r="E45" s="177">
        <v>1.4999999999999999E-2</v>
      </c>
      <c r="F45" s="177">
        <v>5.0000000000000001E-3</v>
      </c>
      <c r="G45" s="13">
        <v>60</v>
      </c>
      <c r="H45" s="61">
        <f t="shared" si="3"/>
        <v>0.89999999999999991</v>
      </c>
      <c r="I45" s="24"/>
      <c r="J45" s="189"/>
      <c r="K45" s="189"/>
      <c r="L45" s="189"/>
      <c r="M45" s="189"/>
      <c r="N45" s="24"/>
    </row>
    <row r="46" spans="1:14" ht="18" customHeight="1" thickBot="1" x14ac:dyDescent="0.3">
      <c r="A46" s="412"/>
      <c r="B46" s="487"/>
      <c r="C46" s="446"/>
      <c r="D46" s="4" t="s">
        <v>49</v>
      </c>
      <c r="E46" s="177">
        <v>1E-3</v>
      </c>
      <c r="F46" s="177">
        <v>2E-3</v>
      </c>
      <c r="G46" s="13">
        <v>12</v>
      </c>
      <c r="H46" s="61">
        <f t="shared" si="3"/>
        <v>1.2E-2</v>
      </c>
      <c r="I46" s="24"/>
      <c r="J46" s="189"/>
      <c r="K46" s="189"/>
      <c r="L46" s="189"/>
      <c r="M46" s="189"/>
      <c r="N46" s="24"/>
    </row>
    <row r="47" spans="1:14" ht="20.25" customHeight="1" thickBot="1" x14ac:dyDescent="0.3">
      <c r="A47" s="194">
        <v>3</v>
      </c>
      <c r="B47" s="29" t="s">
        <v>37</v>
      </c>
      <c r="C47" s="33">
        <v>80</v>
      </c>
      <c r="D47" s="59" t="s">
        <v>26</v>
      </c>
      <c r="E47" s="33">
        <v>0.08</v>
      </c>
      <c r="F47" s="33">
        <v>0.08</v>
      </c>
      <c r="G47" s="32">
        <v>35</v>
      </c>
      <c r="H47" s="44">
        <f t="shared" ref="H47:H49" si="4">G47*E47</f>
        <v>2.8000000000000003</v>
      </c>
      <c r="I47" s="188">
        <v>7.12</v>
      </c>
      <c r="J47" s="37">
        <v>2.64</v>
      </c>
      <c r="K47" s="188">
        <v>37.36</v>
      </c>
      <c r="L47" s="188">
        <v>212.8</v>
      </c>
      <c r="M47" s="188" t="s">
        <v>40</v>
      </c>
      <c r="N47" s="37"/>
    </row>
    <row r="48" spans="1:14" ht="15.75" customHeight="1" x14ac:dyDescent="0.25">
      <c r="A48" s="480">
        <v>4</v>
      </c>
      <c r="B48" s="472" t="s">
        <v>47</v>
      </c>
      <c r="C48" s="472" t="s">
        <v>27</v>
      </c>
      <c r="D48" s="20" t="s">
        <v>46</v>
      </c>
      <c r="E48" s="176">
        <v>1E-3</v>
      </c>
      <c r="F48" s="176">
        <v>1E-3</v>
      </c>
      <c r="G48" s="21">
        <v>500</v>
      </c>
      <c r="H48" s="34">
        <f t="shared" si="4"/>
        <v>0.5</v>
      </c>
      <c r="I48" s="36">
        <v>0</v>
      </c>
      <c r="J48" s="188">
        <v>0</v>
      </c>
      <c r="K48" s="22">
        <v>14</v>
      </c>
      <c r="L48" s="188">
        <v>57</v>
      </c>
      <c r="M48" s="37" t="s">
        <v>84</v>
      </c>
      <c r="N48" s="37"/>
    </row>
    <row r="49" spans="1:14" ht="15.75" thickBot="1" x14ac:dyDescent="0.3">
      <c r="A49" s="484"/>
      <c r="B49" s="477"/>
      <c r="C49" s="477"/>
      <c r="D49" s="25" t="s">
        <v>36</v>
      </c>
      <c r="E49" s="178">
        <v>1.4999999999999999E-2</v>
      </c>
      <c r="F49" s="178">
        <v>1.4999999999999999E-2</v>
      </c>
      <c r="G49" s="6">
        <v>60</v>
      </c>
      <c r="H49" s="35">
        <f t="shared" si="4"/>
        <v>0.89999999999999991</v>
      </c>
      <c r="I49" s="39"/>
      <c r="J49" s="190"/>
      <c r="K49" s="26"/>
      <c r="L49" s="190"/>
      <c r="M49" s="27"/>
      <c r="N49" s="27"/>
    </row>
    <row r="50" spans="1:14" ht="15.75" thickBot="1" x14ac:dyDescent="0.3">
      <c r="A50" s="194">
        <v>5</v>
      </c>
      <c r="B50" s="195"/>
      <c r="C50" s="195"/>
      <c r="D50" s="68"/>
      <c r="E50" s="195"/>
      <c r="F50" s="195"/>
      <c r="G50" s="69"/>
      <c r="H50" s="70"/>
      <c r="I50" s="126"/>
      <c r="J50" s="126"/>
      <c r="K50" s="126"/>
      <c r="L50" s="126"/>
      <c r="M50" s="126"/>
      <c r="N50" s="127"/>
    </row>
    <row r="51" spans="1:14" ht="15.75" customHeight="1" thickBot="1" x14ac:dyDescent="0.3">
      <c r="A51" s="413" t="s">
        <v>24</v>
      </c>
      <c r="B51" s="459"/>
      <c r="C51" s="459"/>
      <c r="D51" s="459"/>
      <c r="E51" s="459"/>
      <c r="F51" s="459"/>
      <c r="G51" s="459"/>
      <c r="H51" s="173">
        <f>SUM(H36:H50)</f>
        <v>24.783999999999999</v>
      </c>
      <c r="I51" s="190">
        <f>SUM(I36:I50)</f>
        <v>23.14</v>
      </c>
      <c r="J51" s="190">
        <f>SUM(J36:J50)</f>
        <v>14.740000000000002</v>
      </c>
      <c r="K51" s="190">
        <f>SUM(K36:K50)</f>
        <v>93.18</v>
      </c>
      <c r="L51" s="190">
        <f>SUM(L36:L50)</f>
        <v>611</v>
      </c>
      <c r="M51" s="190"/>
      <c r="N51" s="27"/>
    </row>
    <row r="52" spans="1:14" x14ac:dyDescent="0.25">
      <c r="G52"/>
      <c r="H52"/>
    </row>
    <row r="53" spans="1:14" x14ac:dyDescent="0.25">
      <c r="G53"/>
      <c r="H53"/>
    </row>
    <row r="54" spans="1:14" ht="15" customHeight="1" x14ac:dyDescent="0.25">
      <c r="G54"/>
      <c r="H54"/>
    </row>
    <row r="55" spans="1:14" x14ac:dyDescent="0.25">
      <c r="G55"/>
      <c r="H55"/>
    </row>
    <row r="57" spans="1:14" x14ac:dyDescent="0.25">
      <c r="G57"/>
      <c r="H57"/>
    </row>
    <row r="58" spans="1:14" x14ac:dyDescent="0.25">
      <c r="G58"/>
      <c r="H58"/>
    </row>
    <row r="59" spans="1:14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480" t="s">
        <v>33</v>
      </c>
      <c r="B73" s="481"/>
      <c r="C73" s="481"/>
      <c r="D73" s="481"/>
      <c r="E73" s="481"/>
      <c r="F73" s="481"/>
      <c r="G73" s="481"/>
      <c r="H73" s="481"/>
      <c r="I73" s="482"/>
      <c r="J73" s="482"/>
      <c r="K73" s="482"/>
      <c r="L73" s="482"/>
      <c r="M73" s="482"/>
      <c r="N73" s="483"/>
    </row>
    <row r="74" spans="1:14" ht="54" customHeight="1" x14ac:dyDescent="0.25">
      <c r="A74" s="145" t="s">
        <v>0</v>
      </c>
      <c r="B74" s="147"/>
      <c r="C74" s="147" t="s">
        <v>1</v>
      </c>
      <c r="D74" s="4" t="s">
        <v>2</v>
      </c>
      <c r="E74" s="147" t="s">
        <v>3</v>
      </c>
      <c r="F74" s="147" t="s">
        <v>4</v>
      </c>
      <c r="G74" s="2" t="s">
        <v>5</v>
      </c>
      <c r="H74" s="147" t="s">
        <v>6</v>
      </c>
      <c r="I74" s="147" t="s">
        <v>7</v>
      </c>
      <c r="J74" s="149" t="s">
        <v>8</v>
      </c>
      <c r="K74" s="147" t="s">
        <v>9</v>
      </c>
      <c r="L74" s="147" t="s">
        <v>10</v>
      </c>
      <c r="M74" s="147" t="s">
        <v>11</v>
      </c>
      <c r="N74" s="154" t="s">
        <v>12</v>
      </c>
    </row>
    <row r="75" spans="1:14" ht="15.75" thickBot="1" x14ac:dyDescent="0.3">
      <c r="A75" s="151"/>
      <c r="B75" s="153" t="s">
        <v>13</v>
      </c>
      <c r="C75" s="153" t="s">
        <v>14</v>
      </c>
      <c r="D75" s="16"/>
      <c r="E75" s="153" t="s">
        <v>14</v>
      </c>
      <c r="F75" s="153" t="s">
        <v>14</v>
      </c>
      <c r="G75" s="17" t="s">
        <v>15</v>
      </c>
      <c r="H75" s="153" t="s">
        <v>16</v>
      </c>
      <c r="I75" s="153" t="s">
        <v>14</v>
      </c>
      <c r="J75" s="153" t="s">
        <v>14</v>
      </c>
      <c r="K75" s="153" t="s">
        <v>14</v>
      </c>
      <c r="L75" s="153" t="s">
        <v>14</v>
      </c>
      <c r="M75" s="153"/>
      <c r="N75" s="14"/>
    </row>
    <row r="76" spans="1:14" x14ac:dyDescent="0.25">
      <c r="A76" s="466">
        <v>1</v>
      </c>
      <c r="B76" s="468" t="s">
        <v>85</v>
      </c>
      <c r="C76" s="472">
        <v>200</v>
      </c>
      <c r="D76" s="20" t="s">
        <v>69</v>
      </c>
      <c r="E76" s="146">
        <v>0.05</v>
      </c>
      <c r="F76" s="146">
        <v>0.05</v>
      </c>
      <c r="G76" s="21">
        <v>100</v>
      </c>
      <c r="H76" s="34">
        <f>G76*E76</f>
        <v>5</v>
      </c>
      <c r="I76" s="128">
        <v>6.6</v>
      </c>
      <c r="J76" s="128">
        <v>4</v>
      </c>
      <c r="K76" s="129">
        <v>9.4</v>
      </c>
      <c r="L76" s="128">
        <v>139.19999999999999</v>
      </c>
      <c r="M76" s="37" t="s">
        <v>88</v>
      </c>
      <c r="N76" s="37" t="s">
        <v>17</v>
      </c>
    </row>
    <row r="77" spans="1:14" x14ac:dyDescent="0.25">
      <c r="A77" s="467"/>
      <c r="B77" s="469"/>
      <c r="C77" s="473"/>
      <c r="D77" s="4" t="s">
        <v>19</v>
      </c>
      <c r="E77" s="147">
        <v>0.08</v>
      </c>
      <c r="F77" s="147">
        <v>0.08</v>
      </c>
      <c r="G77" s="2">
        <v>53</v>
      </c>
      <c r="H77" s="13">
        <f t="shared" ref="H77:H87" si="5">G77*E77</f>
        <v>4.24</v>
      </c>
      <c r="I77" s="130"/>
      <c r="J77" s="130"/>
      <c r="K77" s="131"/>
      <c r="L77" s="130"/>
      <c r="M77" s="131"/>
      <c r="N77" s="12"/>
    </row>
    <row r="78" spans="1:14" x14ac:dyDescent="0.25">
      <c r="A78" s="467"/>
      <c r="B78" s="469"/>
      <c r="C78" s="473"/>
      <c r="D78" s="4" t="s">
        <v>50</v>
      </c>
      <c r="E78" s="147">
        <v>5.0000000000000001E-3</v>
      </c>
      <c r="F78" s="147">
        <v>5.0000000000000001E-3</v>
      </c>
      <c r="G78" s="2">
        <v>511</v>
      </c>
      <c r="H78" s="13">
        <f t="shared" si="5"/>
        <v>2.5550000000000002</v>
      </c>
      <c r="I78" s="130"/>
      <c r="J78" s="130"/>
      <c r="K78" s="131"/>
      <c r="L78" s="130"/>
      <c r="M78" s="131"/>
      <c r="N78" s="12"/>
    </row>
    <row r="79" spans="1:14" x14ac:dyDescent="0.25">
      <c r="A79" s="467"/>
      <c r="B79" s="469"/>
      <c r="C79" s="473"/>
      <c r="D79" s="4" t="s">
        <v>49</v>
      </c>
      <c r="E79" s="147">
        <v>5.0000000000000001E-3</v>
      </c>
      <c r="F79" s="147">
        <v>5.0000000000000001E-3</v>
      </c>
      <c r="G79" s="2">
        <v>12</v>
      </c>
      <c r="H79" s="13">
        <f t="shared" si="5"/>
        <v>0.06</v>
      </c>
      <c r="I79" s="130"/>
      <c r="J79" s="130"/>
      <c r="K79" s="131"/>
      <c r="L79" s="130"/>
      <c r="M79" s="131"/>
      <c r="N79" s="12"/>
    </row>
    <row r="80" spans="1:14" x14ac:dyDescent="0.25">
      <c r="A80" s="467"/>
      <c r="B80" s="469"/>
      <c r="C80" s="473"/>
      <c r="D80" s="4"/>
      <c r="E80" s="147"/>
      <c r="F80" s="147"/>
      <c r="G80" s="2"/>
      <c r="H80" s="13"/>
      <c r="I80" s="130"/>
      <c r="J80" s="130"/>
      <c r="K80" s="131"/>
      <c r="L80" s="130"/>
      <c r="M80" s="131"/>
      <c r="N80" s="12"/>
    </row>
    <row r="81" spans="1:14" ht="15.75" thickBot="1" x14ac:dyDescent="0.3">
      <c r="A81" s="467"/>
      <c r="B81" s="469"/>
      <c r="C81" s="473"/>
      <c r="D81" s="4"/>
      <c r="E81" s="147"/>
      <c r="F81" s="147"/>
      <c r="G81" s="2"/>
      <c r="H81" s="13"/>
      <c r="I81" s="130"/>
      <c r="J81" s="130"/>
      <c r="K81" s="131"/>
      <c r="L81" s="130"/>
      <c r="M81" s="131"/>
      <c r="N81" s="12"/>
    </row>
    <row r="82" spans="1:14" x14ac:dyDescent="0.25">
      <c r="A82" s="466">
        <v>2</v>
      </c>
      <c r="B82" s="472" t="s">
        <v>73</v>
      </c>
      <c r="C82" s="472" t="s">
        <v>135</v>
      </c>
      <c r="D82" s="20" t="s">
        <v>26</v>
      </c>
      <c r="E82" s="146">
        <v>0.08</v>
      </c>
      <c r="F82" s="146">
        <v>0.08</v>
      </c>
      <c r="G82" s="21">
        <v>35</v>
      </c>
      <c r="H82" s="34">
        <f t="shared" si="5"/>
        <v>2.8000000000000003</v>
      </c>
      <c r="I82" s="158">
        <v>7.12</v>
      </c>
      <c r="J82" s="158">
        <v>2.64</v>
      </c>
      <c r="K82" s="36">
        <v>37.36</v>
      </c>
      <c r="L82" s="158">
        <v>212.8</v>
      </c>
      <c r="M82" s="22"/>
      <c r="N82" s="42"/>
    </row>
    <row r="83" spans="1:14" x14ac:dyDescent="0.25">
      <c r="A83" s="467"/>
      <c r="B83" s="473"/>
      <c r="C83" s="473"/>
      <c r="D83" s="4" t="s">
        <v>50</v>
      </c>
      <c r="E83" s="147">
        <v>0.01</v>
      </c>
      <c r="F83" s="147">
        <v>0.01</v>
      </c>
      <c r="G83" s="2">
        <v>511</v>
      </c>
      <c r="H83" s="13">
        <f t="shared" si="5"/>
        <v>5.1100000000000003</v>
      </c>
      <c r="I83" s="159">
        <v>0.12</v>
      </c>
      <c r="J83" s="159">
        <v>10.88</v>
      </c>
      <c r="K83" s="38">
        <v>0.19500000000000001</v>
      </c>
      <c r="L83" s="159">
        <v>99.15</v>
      </c>
      <c r="M83" s="15" t="s">
        <v>40</v>
      </c>
      <c r="N83" s="53"/>
    </row>
    <row r="84" spans="1:14" ht="15.75" thickBot="1" x14ac:dyDescent="0.3">
      <c r="A84" s="449"/>
      <c r="B84" s="450"/>
      <c r="C84" s="450"/>
      <c r="D84" s="16"/>
      <c r="E84" s="153"/>
      <c r="F84" s="153"/>
      <c r="G84" s="17"/>
      <c r="H84" s="52"/>
      <c r="I84" s="160"/>
      <c r="J84" s="160"/>
      <c r="K84" s="39"/>
      <c r="L84" s="160"/>
      <c r="M84" s="26"/>
      <c r="N84" s="54"/>
    </row>
    <row r="85" spans="1:14" ht="25.5" customHeight="1" thickBot="1" x14ac:dyDescent="0.3">
      <c r="A85" s="28">
        <v>3</v>
      </c>
      <c r="B85" s="29" t="s">
        <v>86</v>
      </c>
      <c r="C85" s="29">
        <v>10</v>
      </c>
      <c r="D85" s="30" t="s">
        <v>87</v>
      </c>
      <c r="E85" s="29">
        <v>0.01</v>
      </c>
      <c r="F85" s="29">
        <v>0.01</v>
      </c>
      <c r="G85" s="31">
        <v>400</v>
      </c>
      <c r="H85" s="40">
        <f>E85*G85</f>
        <v>4</v>
      </c>
      <c r="I85" s="165">
        <v>3.84</v>
      </c>
      <c r="J85" s="165">
        <v>3.96</v>
      </c>
      <c r="K85" s="166">
        <v>1E-3</v>
      </c>
      <c r="L85" s="165">
        <v>52</v>
      </c>
      <c r="M85" s="135"/>
      <c r="N85" s="51"/>
    </row>
    <row r="86" spans="1:14" x14ac:dyDescent="0.25">
      <c r="A86" s="446">
        <v>5</v>
      </c>
      <c r="B86" s="448" t="s">
        <v>47</v>
      </c>
      <c r="C86" s="448" t="s">
        <v>27</v>
      </c>
      <c r="D86" s="18" t="s">
        <v>46</v>
      </c>
      <c r="E86" s="152">
        <v>1E-3</v>
      </c>
      <c r="F86" s="152">
        <v>1E-3</v>
      </c>
      <c r="G86" s="19">
        <v>500</v>
      </c>
      <c r="H86" s="49">
        <f t="shared" si="5"/>
        <v>0.5</v>
      </c>
      <c r="I86" s="130"/>
      <c r="J86" s="130"/>
      <c r="K86" s="131"/>
      <c r="L86" s="130"/>
      <c r="M86" s="131"/>
      <c r="N86" s="12"/>
    </row>
    <row r="87" spans="1:14" x14ac:dyDescent="0.25">
      <c r="A87" s="467"/>
      <c r="B87" s="473"/>
      <c r="C87" s="473"/>
      <c r="D87" s="4" t="s">
        <v>36</v>
      </c>
      <c r="E87" s="147">
        <v>1.4999999999999999E-2</v>
      </c>
      <c r="F87" s="147">
        <v>1.4999999999999999E-2</v>
      </c>
      <c r="G87" s="2">
        <v>60</v>
      </c>
      <c r="H87" s="13">
        <f t="shared" si="5"/>
        <v>0.89999999999999991</v>
      </c>
      <c r="I87" s="167">
        <v>0.2</v>
      </c>
      <c r="J87" s="167">
        <v>0</v>
      </c>
      <c r="K87" s="168">
        <v>14</v>
      </c>
      <c r="L87" s="167">
        <v>56.8</v>
      </c>
      <c r="M87" s="131" t="s">
        <v>64</v>
      </c>
      <c r="N87" s="12"/>
    </row>
    <row r="88" spans="1:14" ht="15.75" thickBot="1" x14ac:dyDescent="0.3">
      <c r="A88" s="467"/>
      <c r="B88" s="473"/>
      <c r="C88" s="473"/>
      <c r="D88" s="4"/>
      <c r="E88" s="147"/>
      <c r="F88" s="147"/>
      <c r="G88" s="2"/>
      <c r="H88" s="13"/>
      <c r="I88" s="130"/>
      <c r="J88" s="130"/>
      <c r="K88" s="131"/>
      <c r="L88" s="130"/>
      <c r="M88" s="131"/>
      <c r="N88" s="12"/>
    </row>
    <row r="89" spans="1:14" ht="15.75" thickBot="1" x14ac:dyDescent="0.3">
      <c r="A89" s="413" t="s">
        <v>24</v>
      </c>
      <c r="B89" s="459"/>
      <c r="C89" s="459"/>
      <c r="D89" s="459"/>
      <c r="E89" s="459"/>
      <c r="F89" s="459"/>
      <c r="G89" s="459"/>
      <c r="H89" s="173">
        <f>SUM(H76:H88)</f>
        <v>25.164999999999999</v>
      </c>
      <c r="I89" s="134">
        <f>SUM(I76:I88)</f>
        <v>17.88</v>
      </c>
      <c r="J89" s="134">
        <f>SUM(J76:J88)</f>
        <v>21.480000000000004</v>
      </c>
      <c r="K89" s="135">
        <f>SUM(K76:K88)</f>
        <v>60.955999999999996</v>
      </c>
      <c r="L89" s="134">
        <v>560.39</v>
      </c>
      <c r="M89" s="135"/>
      <c r="N89" s="51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480" t="s">
        <v>34</v>
      </c>
      <c r="B106" s="481"/>
      <c r="C106" s="481"/>
      <c r="D106" s="481"/>
      <c r="E106" s="481"/>
      <c r="F106" s="481"/>
      <c r="G106" s="481"/>
      <c r="H106" s="481"/>
      <c r="I106" s="482"/>
      <c r="J106" s="482"/>
      <c r="K106" s="482"/>
      <c r="L106" s="482"/>
      <c r="M106" s="482"/>
      <c r="N106" s="483"/>
    </row>
    <row r="107" spans="1:14" ht="68.25" customHeight="1" x14ac:dyDescent="0.25">
      <c r="A107" s="145" t="s">
        <v>0</v>
      </c>
      <c r="B107" s="147"/>
      <c r="C107" s="147" t="s">
        <v>1</v>
      </c>
      <c r="D107" s="4" t="s">
        <v>2</v>
      </c>
      <c r="E107" s="147" t="s">
        <v>3</v>
      </c>
      <c r="F107" s="147" t="s">
        <v>4</v>
      </c>
      <c r="G107" s="2" t="s">
        <v>5</v>
      </c>
      <c r="H107" s="147" t="s">
        <v>6</v>
      </c>
      <c r="I107" s="147" t="s">
        <v>7</v>
      </c>
      <c r="J107" s="149" t="s">
        <v>8</v>
      </c>
      <c r="K107" s="147" t="s">
        <v>9</v>
      </c>
      <c r="L107" s="147" t="s">
        <v>10</v>
      </c>
      <c r="M107" s="147" t="s">
        <v>11</v>
      </c>
      <c r="N107" s="154" t="s">
        <v>12</v>
      </c>
    </row>
    <row r="108" spans="1:14" ht="15.75" thickBot="1" x14ac:dyDescent="0.3">
      <c r="A108" s="151"/>
      <c r="B108" s="153" t="s">
        <v>13</v>
      </c>
      <c r="C108" s="153" t="s">
        <v>14</v>
      </c>
      <c r="D108" s="16"/>
      <c r="E108" s="153" t="s">
        <v>14</v>
      </c>
      <c r="F108" s="153" t="s">
        <v>14</v>
      </c>
      <c r="G108" s="17" t="s">
        <v>15</v>
      </c>
      <c r="H108" s="153" t="s">
        <v>16</v>
      </c>
      <c r="I108" s="153" t="s">
        <v>14</v>
      </c>
      <c r="J108" s="153" t="s">
        <v>14</v>
      </c>
      <c r="K108" s="153" t="s">
        <v>14</v>
      </c>
      <c r="L108" s="153" t="s">
        <v>14</v>
      </c>
      <c r="M108" s="153"/>
      <c r="N108" s="14"/>
    </row>
    <row r="109" spans="1:14" ht="15" customHeight="1" x14ac:dyDescent="0.25">
      <c r="A109" s="466">
        <v>1</v>
      </c>
      <c r="B109" s="468" t="s">
        <v>136</v>
      </c>
      <c r="C109" s="472">
        <v>130</v>
      </c>
      <c r="D109" s="75" t="s">
        <v>100</v>
      </c>
      <c r="E109" s="64">
        <v>2</v>
      </c>
      <c r="F109" s="21">
        <v>2</v>
      </c>
      <c r="G109" s="21">
        <v>7</v>
      </c>
      <c r="H109" s="34">
        <f>G109*E109</f>
        <v>14</v>
      </c>
      <c r="I109" s="76"/>
      <c r="J109" s="77"/>
      <c r="K109" s="78"/>
      <c r="L109" s="77"/>
      <c r="M109" s="79"/>
      <c r="N109" s="78"/>
    </row>
    <row r="110" spans="1:14" ht="14.25" customHeight="1" thickBot="1" x14ac:dyDescent="0.3">
      <c r="A110" s="467"/>
      <c r="B110" s="469"/>
      <c r="C110" s="473"/>
      <c r="D110" s="85" t="s">
        <v>19</v>
      </c>
      <c r="E110" s="65">
        <v>0.03</v>
      </c>
      <c r="F110" s="6">
        <v>0.03</v>
      </c>
      <c r="G110" s="6">
        <v>53</v>
      </c>
      <c r="H110" s="35">
        <f t="shared" ref="H110:H112" si="6">G110*E110</f>
        <v>1.5899999999999999</v>
      </c>
      <c r="I110" s="81"/>
      <c r="J110" s="82"/>
      <c r="K110" s="83"/>
      <c r="L110" s="82"/>
      <c r="M110" s="83"/>
      <c r="N110" s="83"/>
    </row>
    <row r="111" spans="1:14" ht="12.75" customHeight="1" x14ac:dyDescent="0.25">
      <c r="A111" s="467"/>
      <c r="B111" s="469"/>
      <c r="C111" s="473"/>
      <c r="D111" s="89" t="s">
        <v>50</v>
      </c>
      <c r="E111" s="100">
        <v>5.0000000000000001E-3</v>
      </c>
      <c r="F111" s="17">
        <v>5.0000000000000001E-3</v>
      </c>
      <c r="G111" s="17">
        <v>511</v>
      </c>
      <c r="H111" s="52">
        <f t="shared" si="6"/>
        <v>2.5550000000000002</v>
      </c>
      <c r="I111" s="81">
        <v>7.8</v>
      </c>
      <c r="J111" s="82">
        <v>9.3800000000000008</v>
      </c>
      <c r="K111" s="83">
        <v>3.68</v>
      </c>
      <c r="L111" s="82">
        <v>129.53</v>
      </c>
      <c r="M111" s="83" t="s">
        <v>57</v>
      </c>
      <c r="N111" s="84" t="s">
        <v>17</v>
      </c>
    </row>
    <row r="112" spans="1:14" ht="14.25" customHeight="1" x14ac:dyDescent="0.25">
      <c r="A112" s="467"/>
      <c r="B112" s="469"/>
      <c r="C112" s="473"/>
      <c r="D112" s="80" t="s">
        <v>49</v>
      </c>
      <c r="E112" s="8">
        <v>1E-3</v>
      </c>
      <c r="F112" s="2">
        <v>5.0000000000000001E-3</v>
      </c>
      <c r="G112" s="2">
        <v>12</v>
      </c>
      <c r="H112" s="52">
        <f t="shared" si="6"/>
        <v>1.2E-2</v>
      </c>
      <c r="I112" s="81"/>
      <c r="J112" s="82"/>
      <c r="K112" s="83"/>
      <c r="L112" s="82"/>
      <c r="M112" s="83"/>
      <c r="N112" s="83"/>
    </row>
    <row r="113" spans="1:14" ht="12" customHeight="1" x14ac:dyDescent="0.25">
      <c r="A113" s="467"/>
      <c r="B113" s="469"/>
      <c r="C113" s="473"/>
      <c r="D113" s="89"/>
      <c r="E113" s="100"/>
      <c r="F113" s="17"/>
      <c r="G113" s="17"/>
      <c r="H113" s="52"/>
      <c r="I113" s="81"/>
      <c r="J113" s="82"/>
      <c r="K113" s="83"/>
      <c r="L113" s="82"/>
      <c r="M113" s="83"/>
      <c r="N113" s="83"/>
    </row>
    <row r="114" spans="1:14" ht="13.5" customHeight="1" thickBot="1" x14ac:dyDescent="0.3">
      <c r="A114" s="467"/>
      <c r="B114" s="469"/>
      <c r="C114" s="473"/>
      <c r="D114" s="80"/>
      <c r="E114" s="8"/>
      <c r="F114" s="2"/>
      <c r="G114" s="2"/>
      <c r="H114" s="13"/>
      <c r="I114" s="81"/>
      <c r="J114" s="82"/>
      <c r="K114" s="83"/>
      <c r="L114" s="82"/>
      <c r="M114" s="83"/>
      <c r="N114" s="83"/>
    </row>
    <row r="115" spans="1:14" ht="13.5" customHeight="1" thickBot="1" x14ac:dyDescent="0.3">
      <c r="A115" s="488">
        <v>2</v>
      </c>
      <c r="B115" s="491" t="s">
        <v>119</v>
      </c>
      <c r="C115" s="472" t="s">
        <v>123</v>
      </c>
      <c r="D115" s="95" t="s">
        <v>26</v>
      </c>
      <c r="E115" s="66">
        <v>0.06</v>
      </c>
      <c r="F115" s="31">
        <v>0.06</v>
      </c>
      <c r="G115" s="31">
        <v>35</v>
      </c>
      <c r="H115" s="40">
        <f>G115*E115</f>
        <v>2.1</v>
      </c>
      <c r="I115" s="76"/>
      <c r="J115" s="77"/>
      <c r="K115" s="78"/>
      <c r="L115" s="77"/>
      <c r="M115" s="78"/>
      <c r="N115" s="78"/>
    </row>
    <row r="116" spans="1:14" ht="15.75" thickBot="1" x14ac:dyDescent="0.3">
      <c r="A116" s="489"/>
      <c r="B116" s="492"/>
      <c r="C116" s="473"/>
      <c r="D116" s="80" t="s">
        <v>50</v>
      </c>
      <c r="E116" s="8">
        <v>0.01</v>
      </c>
      <c r="F116" s="2">
        <v>0.01</v>
      </c>
      <c r="G116" s="2">
        <v>511</v>
      </c>
      <c r="H116" s="40">
        <f>G116*E116</f>
        <v>5.1100000000000003</v>
      </c>
      <c r="I116" s="81">
        <v>3.6</v>
      </c>
      <c r="J116" s="82">
        <v>5.4</v>
      </c>
      <c r="K116" s="83">
        <v>36.9</v>
      </c>
      <c r="L116" s="82">
        <v>210.6</v>
      </c>
      <c r="M116" s="83" t="s">
        <v>63</v>
      </c>
      <c r="N116" s="83"/>
    </row>
    <row r="117" spans="1:14" ht="12.75" customHeight="1" thickBot="1" x14ac:dyDescent="0.3">
      <c r="A117" s="490"/>
      <c r="B117" s="493"/>
      <c r="C117" s="450"/>
      <c r="D117" s="89"/>
      <c r="E117" s="100"/>
      <c r="F117" s="17"/>
      <c r="G117" s="17"/>
      <c r="H117" s="52"/>
      <c r="I117" s="81"/>
      <c r="J117" s="82"/>
      <c r="K117" s="83"/>
      <c r="L117" s="82"/>
      <c r="M117" s="83"/>
      <c r="N117" s="83"/>
    </row>
    <row r="118" spans="1:14" ht="15.75" hidden="1" customHeight="1" thickBot="1" x14ac:dyDescent="0.3">
      <c r="A118" s="160"/>
      <c r="B118" s="160"/>
      <c r="C118" s="157"/>
      <c r="D118" s="85" t="s">
        <v>58</v>
      </c>
      <c r="E118" s="65">
        <v>3.0000000000000001E-3</v>
      </c>
      <c r="F118" s="6">
        <v>2E-3</v>
      </c>
      <c r="G118" s="6">
        <v>12</v>
      </c>
      <c r="H118" s="35">
        <f t="shared" ref="H118:H121" si="7">G118*E118</f>
        <v>3.6000000000000004E-2</v>
      </c>
      <c r="I118" s="93"/>
      <c r="J118" s="63"/>
      <c r="K118" s="94"/>
      <c r="L118" s="63"/>
      <c r="M118" s="94"/>
      <c r="N118" s="94"/>
    </row>
    <row r="119" spans="1:14" ht="24" customHeight="1" thickBot="1" x14ac:dyDescent="0.3">
      <c r="A119" s="43">
        <v>4</v>
      </c>
      <c r="B119" s="28"/>
      <c r="C119" s="29"/>
      <c r="D119" s="95"/>
      <c r="E119" s="66"/>
      <c r="F119" s="31"/>
      <c r="G119" s="31"/>
      <c r="H119" s="40"/>
      <c r="I119" s="43">
        <v>7.12</v>
      </c>
      <c r="J119" s="43">
        <v>2.64</v>
      </c>
      <c r="K119" s="41">
        <v>37.36</v>
      </c>
      <c r="L119" s="43">
        <v>212.8</v>
      </c>
      <c r="M119" s="96" t="s">
        <v>40</v>
      </c>
      <c r="N119" s="97"/>
    </row>
    <row r="120" spans="1:14" x14ac:dyDescent="0.25">
      <c r="A120" s="446">
        <v>5</v>
      </c>
      <c r="B120" s="448" t="s">
        <v>47</v>
      </c>
      <c r="C120" s="448" t="s">
        <v>27</v>
      </c>
      <c r="D120" s="98" t="s">
        <v>89</v>
      </c>
      <c r="E120" s="67">
        <v>1E-3</v>
      </c>
      <c r="F120" s="19">
        <v>1E-3</v>
      </c>
      <c r="G120" s="19">
        <v>500</v>
      </c>
      <c r="H120" s="49">
        <f t="shared" si="7"/>
        <v>0.5</v>
      </c>
      <c r="I120" s="81"/>
      <c r="J120" s="82"/>
      <c r="K120" s="83"/>
      <c r="L120" s="82"/>
      <c r="M120" s="83"/>
      <c r="N120" s="83"/>
    </row>
    <row r="121" spans="1:14" x14ac:dyDescent="0.25">
      <c r="A121" s="467"/>
      <c r="B121" s="473"/>
      <c r="C121" s="473"/>
      <c r="D121" s="80" t="s">
        <v>54</v>
      </c>
      <c r="E121" s="8">
        <v>0.01</v>
      </c>
      <c r="F121" s="2">
        <v>0.01</v>
      </c>
      <c r="G121" s="2">
        <v>60</v>
      </c>
      <c r="H121" s="13">
        <f t="shared" si="7"/>
        <v>0.6</v>
      </c>
      <c r="I121" s="167">
        <v>0.2</v>
      </c>
      <c r="J121" s="167">
        <v>0</v>
      </c>
      <c r="K121" s="168">
        <v>14</v>
      </c>
      <c r="L121" s="167">
        <v>56.8</v>
      </c>
      <c r="M121" s="131" t="s">
        <v>64</v>
      </c>
      <c r="N121" s="83"/>
    </row>
    <row r="122" spans="1:14" ht="14.25" customHeight="1" thickBot="1" x14ac:dyDescent="0.3">
      <c r="A122" s="476"/>
      <c r="B122" s="477"/>
      <c r="C122" s="477"/>
      <c r="D122" s="85"/>
      <c r="E122" s="65"/>
      <c r="F122" s="6"/>
      <c r="G122" s="6"/>
      <c r="H122" s="35"/>
      <c r="I122" s="86"/>
      <c r="J122" s="87"/>
      <c r="K122" s="88"/>
      <c r="L122" s="87"/>
      <c r="M122" s="88"/>
      <c r="N122" s="88"/>
    </row>
    <row r="123" spans="1:14" ht="27.75" customHeight="1" thickBot="1" x14ac:dyDescent="0.3">
      <c r="A123" s="413" t="s">
        <v>24</v>
      </c>
      <c r="B123" s="459"/>
      <c r="C123" s="459"/>
      <c r="D123" s="459"/>
      <c r="E123" s="459"/>
      <c r="F123" s="459"/>
      <c r="G123" s="459"/>
      <c r="H123" s="173">
        <f>SUM(H109:H122)</f>
        <v>26.503000000000004</v>
      </c>
      <c r="I123" s="55">
        <f>SUM(I109:I122)</f>
        <v>18.72</v>
      </c>
      <c r="J123" s="58">
        <f>SUM(J109:J122)</f>
        <v>17.420000000000002</v>
      </c>
      <c r="K123" s="55">
        <f>SUM(K109:K122)</f>
        <v>91.94</v>
      </c>
      <c r="L123" s="54">
        <f>SUM(L109:L122)</f>
        <v>609.73</v>
      </c>
      <c r="M123" s="50"/>
      <c r="N123" s="50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27.75" customHeight="1" x14ac:dyDescent="0.25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27.75" customHeight="1" x14ac:dyDescent="0.25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ht="17.25" customHeight="1" thickBot="1" x14ac:dyDescent="0.3">
      <c r="A133"/>
      <c r="B133"/>
      <c r="C133"/>
      <c r="D133"/>
      <c r="E133"/>
      <c r="F133"/>
      <c r="G133"/>
      <c r="H133"/>
    </row>
    <row r="134" spans="1:14" x14ac:dyDescent="0.25">
      <c r="A134" s="480" t="s">
        <v>35</v>
      </c>
      <c r="B134" s="481"/>
      <c r="C134" s="481"/>
      <c r="D134" s="481"/>
      <c r="E134" s="481"/>
      <c r="F134" s="481"/>
      <c r="G134" s="481"/>
      <c r="H134" s="481"/>
      <c r="I134" s="482"/>
      <c r="J134" s="482"/>
      <c r="K134" s="482"/>
      <c r="L134" s="482"/>
      <c r="M134" s="482"/>
      <c r="N134" s="483"/>
    </row>
    <row r="135" spans="1:14" ht="54" customHeight="1" x14ac:dyDescent="0.25">
      <c r="A135" s="145" t="s">
        <v>0</v>
      </c>
      <c r="B135" s="147"/>
      <c r="C135" s="147" t="s">
        <v>1</v>
      </c>
      <c r="D135" s="4" t="s">
        <v>2</v>
      </c>
      <c r="E135" s="147" t="s">
        <v>3</v>
      </c>
      <c r="F135" s="147" t="s">
        <v>4</v>
      </c>
      <c r="G135" s="2" t="s">
        <v>5</v>
      </c>
      <c r="H135" s="147" t="s">
        <v>6</v>
      </c>
      <c r="I135" s="147" t="s">
        <v>7</v>
      </c>
      <c r="J135" s="149" t="s">
        <v>8</v>
      </c>
      <c r="K135" s="147" t="s">
        <v>9</v>
      </c>
      <c r="L135" s="147" t="s">
        <v>10</v>
      </c>
      <c r="M135" s="147" t="s">
        <v>11</v>
      </c>
      <c r="N135" s="154" t="s">
        <v>12</v>
      </c>
    </row>
    <row r="136" spans="1:14" ht="15.75" thickBot="1" x14ac:dyDescent="0.3">
      <c r="A136" s="151"/>
      <c r="B136" s="153" t="s">
        <v>13</v>
      </c>
      <c r="C136" s="153" t="s">
        <v>14</v>
      </c>
      <c r="D136" s="16"/>
      <c r="E136" s="153" t="s">
        <v>14</v>
      </c>
      <c r="F136" s="153" t="s">
        <v>14</v>
      </c>
      <c r="G136" s="17" t="s">
        <v>15</v>
      </c>
      <c r="H136" s="153" t="s">
        <v>16</v>
      </c>
      <c r="I136" s="153" t="s">
        <v>14</v>
      </c>
      <c r="J136" s="153" t="s">
        <v>14</v>
      </c>
      <c r="K136" s="153" t="s">
        <v>14</v>
      </c>
      <c r="L136" s="153" t="s">
        <v>14</v>
      </c>
      <c r="M136" s="153"/>
      <c r="N136" s="14"/>
    </row>
    <row r="137" spans="1:14" ht="15.75" thickBot="1" x14ac:dyDescent="0.3">
      <c r="A137" s="466">
        <v>1</v>
      </c>
      <c r="B137" s="468" t="s">
        <v>90</v>
      </c>
      <c r="C137" s="472" t="s">
        <v>137</v>
      </c>
      <c r="D137" s="20" t="s">
        <v>59</v>
      </c>
      <c r="E137" s="146">
        <v>0.05</v>
      </c>
      <c r="F137" s="146">
        <v>0.05</v>
      </c>
      <c r="G137" s="21">
        <v>50</v>
      </c>
      <c r="H137" s="34">
        <f>E137*G137</f>
        <v>2.5</v>
      </c>
      <c r="I137" s="42"/>
      <c r="J137" s="56"/>
      <c r="K137" s="42"/>
      <c r="L137" s="42"/>
      <c r="M137" s="37"/>
      <c r="N137" s="37" t="s">
        <v>17</v>
      </c>
    </row>
    <row r="138" spans="1:14" ht="15.75" thickBot="1" x14ac:dyDescent="0.3">
      <c r="A138" s="467"/>
      <c r="B138" s="469"/>
      <c r="C138" s="473"/>
      <c r="D138" s="4" t="s">
        <v>36</v>
      </c>
      <c r="E138" s="147">
        <v>1.4999999999999999E-2</v>
      </c>
      <c r="F138" s="147">
        <v>1.4999999999999999E-2</v>
      </c>
      <c r="G138" s="2">
        <v>60</v>
      </c>
      <c r="H138" s="34">
        <f t="shared" ref="H138:H146" si="8">E138*G138</f>
        <v>0.89999999999999991</v>
      </c>
      <c r="I138" s="53"/>
      <c r="J138" s="57"/>
      <c r="K138" s="53"/>
      <c r="L138" s="53"/>
      <c r="M138" s="12"/>
      <c r="N138" s="12"/>
    </row>
    <row r="139" spans="1:14" ht="15.75" thickBot="1" x14ac:dyDescent="0.3">
      <c r="A139" s="467"/>
      <c r="B139" s="469"/>
      <c r="C139" s="473"/>
      <c r="D139" s="4" t="s">
        <v>50</v>
      </c>
      <c r="E139" s="147">
        <v>0.01</v>
      </c>
      <c r="F139" s="147">
        <v>0.01</v>
      </c>
      <c r="G139" s="2">
        <v>511</v>
      </c>
      <c r="H139" s="34">
        <f t="shared" si="8"/>
        <v>5.1100000000000003</v>
      </c>
      <c r="I139" s="53">
        <v>11.52</v>
      </c>
      <c r="J139" s="57">
        <v>7.44</v>
      </c>
      <c r="K139" s="53">
        <v>2.08</v>
      </c>
      <c r="L139" s="53">
        <v>120.88</v>
      </c>
      <c r="M139" s="12" t="s">
        <v>62</v>
      </c>
      <c r="N139" s="12"/>
    </row>
    <row r="140" spans="1:14" ht="15.75" thickBot="1" x14ac:dyDescent="0.3">
      <c r="A140" s="467"/>
      <c r="B140" s="469"/>
      <c r="C140" s="473"/>
      <c r="D140" s="4" t="s">
        <v>19</v>
      </c>
      <c r="E140" s="147">
        <v>0.08</v>
      </c>
      <c r="F140" s="147">
        <v>0.08</v>
      </c>
      <c r="G140" s="2">
        <v>53</v>
      </c>
      <c r="H140" s="34">
        <f t="shared" si="8"/>
        <v>4.24</v>
      </c>
      <c r="I140" s="53"/>
      <c r="J140" s="57"/>
      <c r="K140" s="53"/>
      <c r="L140" s="53"/>
      <c r="M140" s="12"/>
      <c r="N140" s="12"/>
    </row>
    <row r="141" spans="1:14" ht="15.75" thickBot="1" x14ac:dyDescent="0.3">
      <c r="A141" s="467"/>
      <c r="B141" s="469"/>
      <c r="C141" s="473"/>
      <c r="D141" s="4" t="s">
        <v>58</v>
      </c>
      <c r="E141" s="147">
        <v>1E-3</v>
      </c>
      <c r="F141" s="147">
        <v>1E-3</v>
      </c>
      <c r="G141" s="2">
        <v>12</v>
      </c>
      <c r="H141" s="34">
        <f t="shared" si="8"/>
        <v>1.2E-2</v>
      </c>
      <c r="I141" s="53"/>
      <c r="J141" s="57"/>
      <c r="K141" s="53"/>
      <c r="L141" s="53"/>
      <c r="M141" s="12"/>
      <c r="N141" s="12"/>
    </row>
    <row r="142" spans="1:14" ht="15.75" thickBot="1" x14ac:dyDescent="0.3">
      <c r="A142" s="150"/>
      <c r="B142" s="169"/>
      <c r="C142" s="152"/>
      <c r="D142" s="18"/>
      <c r="E142" s="152"/>
      <c r="F142" s="152"/>
      <c r="G142" s="19"/>
      <c r="H142" s="34">
        <f t="shared" si="8"/>
        <v>0</v>
      </c>
      <c r="I142" s="53"/>
      <c r="J142" s="57"/>
      <c r="K142" s="53"/>
      <c r="L142" s="53"/>
      <c r="M142" s="12"/>
      <c r="N142" s="12"/>
    </row>
    <row r="143" spans="1:14" ht="25.5" customHeight="1" thickBot="1" x14ac:dyDescent="0.3">
      <c r="A143" s="155">
        <v>2</v>
      </c>
      <c r="B143" s="156" t="s">
        <v>60</v>
      </c>
      <c r="C143" s="156">
        <v>80</v>
      </c>
      <c r="D143" s="170" t="s">
        <v>26</v>
      </c>
      <c r="E143" s="156">
        <v>0.08</v>
      </c>
      <c r="F143" s="156">
        <v>0.08</v>
      </c>
      <c r="G143" s="109">
        <v>35</v>
      </c>
      <c r="H143" s="34">
        <f t="shared" si="8"/>
        <v>2.8000000000000003</v>
      </c>
      <c r="I143" s="43">
        <v>7.12</v>
      </c>
      <c r="J143" s="43">
        <v>2.64</v>
      </c>
      <c r="K143" s="41">
        <v>37.36</v>
      </c>
      <c r="L143" s="43">
        <v>212.8</v>
      </c>
      <c r="M143" s="96" t="s">
        <v>40</v>
      </c>
      <c r="N143" s="23"/>
    </row>
    <row r="144" spans="1:14" ht="25.5" customHeight="1" thickBot="1" x14ac:dyDescent="0.3">
      <c r="A144" s="147">
        <v>3</v>
      </c>
      <c r="B144" s="147" t="s">
        <v>86</v>
      </c>
      <c r="C144" s="147">
        <v>10</v>
      </c>
      <c r="D144" s="4" t="s">
        <v>87</v>
      </c>
      <c r="E144" s="147">
        <v>0.01</v>
      </c>
      <c r="F144" s="147">
        <v>0.01</v>
      </c>
      <c r="G144" s="2">
        <v>400</v>
      </c>
      <c r="H144" s="34">
        <f t="shared" si="8"/>
        <v>4</v>
      </c>
      <c r="I144" s="165">
        <v>3.84</v>
      </c>
      <c r="J144" s="165">
        <v>3.96</v>
      </c>
      <c r="K144" s="166">
        <v>1E-3</v>
      </c>
      <c r="L144" s="165">
        <v>52</v>
      </c>
      <c r="M144" s="171"/>
      <c r="N144" s="172"/>
    </row>
    <row r="145" spans="1:14" ht="18" customHeight="1" thickBot="1" x14ac:dyDescent="0.3">
      <c r="A145" s="449">
        <v>4</v>
      </c>
      <c r="B145" s="450" t="s">
        <v>71</v>
      </c>
      <c r="C145" s="450">
        <v>200</v>
      </c>
      <c r="D145" s="16" t="s">
        <v>72</v>
      </c>
      <c r="E145" s="153">
        <v>0.03</v>
      </c>
      <c r="F145" s="153">
        <v>0.03</v>
      </c>
      <c r="G145" s="17">
        <v>130</v>
      </c>
      <c r="H145" s="34">
        <f t="shared" si="8"/>
        <v>3.9</v>
      </c>
      <c r="I145" s="36">
        <v>0</v>
      </c>
      <c r="J145" s="158">
        <v>0</v>
      </c>
      <c r="K145" s="22">
        <v>14</v>
      </c>
      <c r="L145" s="158">
        <v>57</v>
      </c>
      <c r="M145" s="37" t="s">
        <v>84</v>
      </c>
      <c r="N145" s="12"/>
    </row>
    <row r="146" spans="1:14" ht="15.75" customHeight="1" thickBot="1" x14ac:dyDescent="0.3">
      <c r="A146" s="476"/>
      <c r="B146" s="477"/>
      <c r="C146" s="477"/>
      <c r="D146" s="25" t="s">
        <v>36</v>
      </c>
      <c r="E146" s="148">
        <v>1.4999999999999999E-2</v>
      </c>
      <c r="F146" s="148">
        <v>1.4999999999999999E-2</v>
      </c>
      <c r="G146" s="6">
        <v>60</v>
      </c>
      <c r="H146" s="34">
        <f t="shared" si="8"/>
        <v>0.89999999999999991</v>
      </c>
      <c r="I146" s="54"/>
      <c r="J146" s="58"/>
      <c r="K146" s="54"/>
      <c r="L146" s="54"/>
      <c r="M146" s="50"/>
      <c r="N146" s="50"/>
    </row>
    <row r="147" spans="1:14" ht="27.75" customHeight="1" thickBot="1" x14ac:dyDescent="0.3">
      <c r="A147" s="157"/>
      <c r="B147" s="33"/>
      <c r="C147" s="33"/>
      <c r="D147" s="59"/>
      <c r="E147" s="33"/>
      <c r="F147" s="33"/>
      <c r="G147" s="32"/>
      <c r="H147" s="44"/>
      <c r="I147" s="54"/>
      <c r="J147" s="58"/>
      <c r="K147" s="54"/>
      <c r="L147" s="54"/>
      <c r="M147" s="50"/>
      <c r="N147" s="50"/>
    </row>
    <row r="148" spans="1:14" ht="33.75" customHeight="1" thickBot="1" x14ac:dyDescent="0.3">
      <c r="A148" s="413" t="s">
        <v>24</v>
      </c>
      <c r="B148" s="459"/>
      <c r="C148" s="459"/>
      <c r="D148" s="459"/>
      <c r="E148" s="459"/>
      <c r="F148" s="459"/>
      <c r="G148" s="459"/>
      <c r="H148" s="174">
        <f>SUM(H137:H147)</f>
        <v>24.361999999999998</v>
      </c>
      <c r="I148" s="54">
        <f>SUM(I138:I147)</f>
        <v>22.48</v>
      </c>
      <c r="J148" s="58">
        <f>SUM(J137:J147)</f>
        <v>14.04</v>
      </c>
      <c r="K148" s="54">
        <f>SUM(K137:K147)</f>
        <v>53.440999999999995</v>
      </c>
      <c r="L148" s="54">
        <f>SUM(L137:L147)</f>
        <v>442.68</v>
      </c>
      <c r="M148" s="50"/>
      <c r="N148" s="50"/>
    </row>
    <row r="149" spans="1:14" ht="25.5" customHeight="1" x14ac:dyDescent="0.25">
      <c r="A149" s="9"/>
      <c r="B149" s="9"/>
      <c r="C149" s="9"/>
      <c r="D149" s="9"/>
      <c r="E149" s="9"/>
      <c r="F149" s="9"/>
      <c r="G149" s="9"/>
      <c r="H149" s="212"/>
      <c r="I149" s="11"/>
      <c r="J149" s="11"/>
      <c r="K149" s="11"/>
      <c r="L149" s="11"/>
      <c r="M149" s="11"/>
      <c r="N149" s="11"/>
    </row>
    <row r="150" spans="1:14" ht="14.25" customHeight="1" x14ac:dyDescent="0.25">
      <c r="A150" s="9"/>
      <c r="B150" s="9"/>
      <c r="C150" s="9"/>
      <c r="D150" s="9"/>
      <c r="E150" s="9"/>
      <c r="F150" s="9"/>
      <c r="G150" s="9"/>
      <c r="H150" s="212"/>
      <c r="I150" s="11"/>
      <c r="J150" s="11"/>
      <c r="K150" s="11"/>
      <c r="L150" s="11"/>
      <c r="M150" s="11"/>
      <c r="N150" s="11"/>
    </row>
    <row r="151" spans="1:14" ht="16.5" customHeight="1" x14ac:dyDescent="0.25">
      <c r="A151" s="9"/>
      <c r="B151" s="9"/>
      <c r="C151" s="9"/>
      <c r="D151" s="9"/>
      <c r="E151" s="9"/>
      <c r="F151" s="9"/>
      <c r="G151" s="9"/>
      <c r="H151" s="212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212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212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212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212"/>
      <c r="I155" s="11"/>
      <c r="J155" s="11"/>
      <c r="K155" s="11"/>
      <c r="L155" s="11"/>
      <c r="M155" s="11"/>
      <c r="N155" s="11"/>
    </row>
    <row r="156" spans="1:14" ht="10.5" customHeight="1" x14ac:dyDescent="0.25">
      <c r="A156" s="9"/>
      <c r="B156" s="9"/>
      <c r="C156" s="9"/>
      <c r="D156" s="9"/>
      <c r="E156" s="9"/>
      <c r="F156" s="9"/>
      <c r="G156" s="9"/>
      <c r="H156" s="212"/>
      <c r="I156" s="11"/>
      <c r="J156" s="11"/>
      <c r="K156" s="11"/>
      <c r="L156" s="11"/>
      <c r="M156" s="11"/>
      <c r="N156" s="11"/>
    </row>
    <row r="157" spans="1:14" ht="10.5" customHeight="1" x14ac:dyDescent="0.25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 ht="10.5" customHeight="1" x14ac:dyDescent="0.25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 ht="19.5" customHeight="1" x14ac:dyDescent="0.25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 ht="19.5" customHeight="1" x14ac:dyDescent="0.25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 ht="19.5" customHeight="1" x14ac:dyDescent="0.25">
      <c r="A163" s="9"/>
      <c r="B163" s="9"/>
      <c r="C163" s="9"/>
      <c r="D163" s="9"/>
      <c r="E163" s="9"/>
      <c r="F163" s="9"/>
      <c r="G163" s="9"/>
      <c r="H163" s="10"/>
      <c r="I163" s="11"/>
      <c r="J163" s="11"/>
      <c r="K163" s="11"/>
      <c r="L163" s="11"/>
      <c r="M163" s="11"/>
      <c r="N163" s="11"/>
    </row>
    <row r="164" spans="1:14" ht="14.25" customHeight="1" x14ac:dyDescent="0.25"/>
    <row r="165" spans="1:14" ht="3.75" customHeight="1" thickBot="1" x14ac:dyDescent="0.3"/>
    <row r="166" spans="1:14" ht="15.75" hidden="1" thickBot="1" x14ac:dyDescent="0.3"/>
    <row r="167" spans="1:14" ht="15.75" hidden="1" thickBot="1" x14ac:dyDescent="0.3"/>
    <row r="168" spans="1:14" ht="24" customHeight="1" x14ac:dyDescent="0.25">
      <c r="A168" s="432" t="s">
        <v>107</v>
      </c>
      <c r="B168" s="433"/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3"/>
      <c r="N168" s="434"/>
    </row>
    <row r="169" spans="1:14" ht="25.5" x14ac:dyDescent="0.25">
      <c r="A169" s="175" t="s">
        <v>0</v>
      </c>
      <c r="B169" s="177"/>
      <c r="C169" s="177" t="s">
        <v>1</v>
      </c>
      <c r="D169" s="4" t="s">
        <v>2</v>
      </c>
      <c r="E169" s="177" t="s">
        <v>3</v>
      </c>
      <c r="F169" s="177" t="s">
        <v>4</v>
      </c>
      <c r="G169" s="2" t="s">
        <v>5</v>
      </c>
      <c r="H169" s="177" t="s">
        <v>6</v>
      </c>
      <c r="I169" s="177" t="s">
        <v>7</v>
      </c>
      <c r="J169" s="179" t="s">
        <v>8</v>
      </c>
      <c r="K169" s="177" t="s">
        <v>9</v>
      </c>
      <c r="L169" s="177" t="s">
        <v>10</v>
      </c>
      <c r="M169" s="177" t="s">
        <v>11</v>
      </c>
      <c r="N169" s="184" t="s">
        <v>12</v>
      </c>
    </row>
    <row r="170" spans="1:14" ht="15.75" thickBot="1" x14ac:dyDescent="0.3">
      <c r="A170" s="181"/>
      <c r="B170" s="183" t="s">
        <v>13</v>
      </c>
      <c r="C170" s="183" t="s">
        <v>14</v>
      </c>
      <c r="D170" s="16"/>
      <c r="E170" s="183" t="s">
        <v>14</v>
      </c>
      <c r="F170" s="183" t="s">
        <v>14</v>
      </c>
      <c r="G170" s="17" t="s">
        <v>15</v>
      </c>
      <c r="H170" s="183" t="s">
        <v>16</v>
      </c>
      <c r="I170" s="183" t="s">
        <v>14</v>
      </c>
      <c r="J170" s="183" t="s">
        <v>14</v>
      </c>
      <c r="K170" s="183" t="s">
        <v>14</v>
      </c>
      <c r="L170" s="183" t="s">
        <v>14</v>
      </c>
      <c r="M170" s="183"/>
      <c r="N170" s="14"/>
    </row>
    <row r="171" spans="1:14" ht="15" customHeight="1" x14ac:dyDescent="0.25">
      <c r="A171" s="466">
        <v>1</v>
      </c>
      <c r="B171" s="468" t="s">
        <v>102</v>
      </c>
      <c r="C171" s="472" t="s">
        <v>138</v>
      </c>
      <c r="D171" s="20" t="s">
        <v>104</v>
      </c>
      <c r="E171" s="176">
        <v>6.0000000000000001E-3</v>
      </c>
      <c r="F171" s="176">
        <v>6.0000000000000001E-3</v>
      </c>
      <c r="G171" s="21">
        <v>130</v>
      </c>
      <c r="H171" s="60">
        <f>E171*G171</f>
        <v>0.78</v>
      </c>
      <c r="I171" s="42"/>
      <c r="J171" s="42"/>
      <c r="K171" s="23"/>
      <c r="L171" s="42"/>
      <c r="M171" s="188"/>
      <c r="N171" s="37" t="s">
        <v>17</v>
      </c>
    </row>
    <row r="172" spans="1:14" x14ac:dyDescent="0.25">
      <c r="A172" s="467"/>
      <c r="B172" s="469"/>
      <c r="C172" s="473"/>
      <c r="D172" s="4" t="s">
        <v>98</v>
      </c>
      <c r="E172" s="177">
        <v>0.12</v>
      </c>
      <c r="F172" s="177">
        <v>0.12</v>
      </c>
      <c r="G172" s="2">
        <v>150</v>
      </c>
      <c r="H172" s="61">
        <f t="shared" ref="H172" si="9">E172*G172</f>
        <v>18</v>
      </c>
      <c r="I172" s="53">
        <v>18</v>
      </c>
      <c r="J172" s="53">
        <v>6.5</v>
      </c>
      <c r="K172" s="12">
        <v>20</v>
      </c>
      <c r="L172" s="53">
        <v>210</v>
      </c>
      <c r="M172" s="53" t="s">
        <v>103</v>
      </c>
      <c r="N172" s="12"/>
    </row>
    <row r="173" spans="1:14" x14ac:dyDescent="0.25">
      <c r="A173" s="467"/>
      <c r="B173" s="469"/>
      <c r="C173" s="473"/>
      <c r="D173" s="4" t="s">
        <v>44</v>
      </c>
      <c r="E173" s="177">
        <v>0.02</v>
      </c>
      <c r="F173" s="177">
        <v>0.02</v>
      </c>
      <c r="G173" s="2">
        <v>24</v>
      </c>
      <c r="H173" s="61">
        <f>E173*G173</f>
        <v>0.48</v>
      </c>
      <c r="I173" s="53"/>
      <c r="J173" s="53"/>
      <c r="K173" s="12"/>
      <c r="L173" s="53"/>
      <c r="M173" s="53"/>
      <c r="N173" s="12"/>
    </row>
    <row r="174" spans="1:14" x14ac:dyDescent="0.25">
      <c r="A174" s="467"/>
      <c r="B174" s="469"/>
      <c r="C174" s="473"/>
      <c r="D174" s="4" t="s">
        <v>36</v>
      </c>
      <c r="E174" s="177">
        <v>0.01</v>
      </c>
      <c r="F174" s="177">
        <v>0.01</v>
      </c>
      <c r="G174" s="2">
        <v>60</v>
      </c>
      <c r="H174" s="61">
        <f>E174*G174</f>
        <v>0.6</v>
      </c>
      <c r="I174" s="53"/>
      <c r="J174" s="53"/>
      <c r="K174" s="12"/>
      <c r="L174" s="53"/>
      <c r="M174" s="53"/>
      <c r="N174" s="12"/>
    </row>
    <row r="175" spans="1:14" x14ac:dyDescent="0.25">
      <c r="A175" s="467"/>
      <c r="B175" s="469"/>
      <c r="C175" s="473"/>
      <c r="D175" s="4" t="s">
        <v>49</v>
      </c>
      <c r="E175" s="177">
        <v>1E-3</v>
      </c>
      <c r="F175" s="177">
        <v>1E-3</v>
      </c>
      <c r="G175" s="2">
        <v>12</v>
      </c>
      <c r="H175" s="61">
        <f>E175*G175</f>
        <v>1.2E-2</v>
      </c>
      <c r="I175" s="53"/>
      <c r="J175" s="53"/>
      <c r="K175" s="12"/>
      <c r="L175" s="53"/>
      <c r="M175" s="53"/>
      <c r="N175" s="12"/>
    </row>
    <row r="176" spans="1:14" x14ac:dyDescent="0.25">
      <c r="A176" s="467"/>
      <c r="B176" s="469"/>
      <c r="C176" s="473"/>
      <c r="D176" s="4" t="s">
        <v>51</v>
      </c>
      <c r="E176" s="177">
        <v>5.0000000000000001E-3</v>
      </c>
      <c r="F176" s="177">
        <v>5.0000000000000001E-3</v>
      </c>
      <c r="G176" s="2">
        <v>187</v>
      </c>
      <c r="H176" s="61">
        <f>E176*G176</f>
        <v>0.93500000000000005</v>
      </c>
      <c r="I176" s="53"/>
      <c r="J176" s="53"/>
      <c r="K176" s="12"/>
      <c r="L176" s="53"/>
      <c r="M176" s="53"/>
      <c r="N176" s="12"/>
    </row>
    <row r="177" spans="1:14" ht="15.75" thickBot="1" x14ac:dyDescent="0.3">
      <c r="A177" s="467"/>
      <c r="B177" s="469"/>
      <c r="C177" s="473"/>
      <c r="D177" s="4" t="s">
        <v>100</v>
      </c>
      <c r="E177" s="177">
        <v>5.0000000000000001E-3</v>
      </c>
      <c r="F177" s="177">
        <v>5.0000000000000001E-3</v>
      </c>
      <c r="G177" s="2">
        <v>116.66</v>
      </c>
      <c r="H177" s="61">
        <f>E177*G177</f>
        <v>0.58330000000000004</v>
      </c>
      <c r="I177" s="53"/>
      <c r="J177" s="53"/>
      <c r="K177" s="12"/>
      <c r="L177" s="53"/>
      <c r="M177" s="53"/>
      <c r="N177" s="12"/>
    </row>
    <row r="178" spans="1:14" x14ac:dyDescent="0.25">
      <c r="A178" s="446">
        <v>2</v>
      </c>
      <c r="B178" s="450" t="s">
        <v>47</v>
      </c>
      <c r="C178" s="450">
        <v>200</v>
      </c>
      <c r="D178" s="20" t="s">
        <v>46</v>
      </c>
      <c r="E178" s="176">
        <v>1E-3</v>
      </c>
      <c r="F178" s="176">
        <v>2E-3</v>
      </c>
      <c r="G178" s="21">
        <v>500</v>
      </c>
      <c r="H178" s="34">
        <f t="shared" ref="H178:H179" si="10">E178*G178</f>
        <v>0.5</v>
      </c>
      <c r="I178" s="42"/>
      <c r="J178" s="42"/>
      <c r="K178" s="23"/>
      <c r="L178" s="42"/>
      <c r="M178" s="42"/>
      <c r="N178" s="23"/>
    </row>
    <row r="179" spans="1:14" ht="15.75" thickBot="1" x14ac:dyDescent="0.3">
      <c r="A179" s="467"/>
      <c r="B179" s="430"/>
      <c r="C179" s="430"/>
      <c r="D179" s="4" t="s">
        <v>36</v>
      </c>
      <c r="E179" s="177">
        <v>0.01</v>
      </c>
      <c r="F179" s="177">
        <v>0.01</v>
      </c>
      <c r="G179" s="2">
        <v>60</v>
      </c>
      <c r="H179" s="13">
        <f t="shared" si="10"/>
        <v>0.6</v>
      </c>
      <c r="I179" s="54">
        <v>0.2</v>
      </c>
      <c r="J179" s="54">
        <v>0</v>
      </c>
      <c r="K179" s="50">
        <v>14</v>
      </c>
      <c r="L179" s="54">
        <v>56.8</v>
      </c>
      <c r="M179" s="54" t="s">
        <v>67</v>
      </c>
      <c r="N179" s="12"/>
    </row>
    <row r="180" spans="1:14" ht="15.75" thickBot="1" x14ac:dyDescent="0.3">
      <c r="A180" s="449"/>
      <c r="B180" s="448"/>
      <c r="C180" s="448"/>
      <c r="D180" s="25"/>
      <c r="E180" s="178"/>
      <c r="F180" s="178"/>
      <c r="G180" s="6"/>
      <c r="H180" s="35"/>
      <c r="I180" s="53"/>
      <c r="J180" s="53"/>
      <c r="K180" s="12"/>
      <c r="L180" s="53"/>
      <c r="M180" s="53"/>
      <c r="N180" s="12"/>
    </row>
    <row r="181" spans="1:14" ht="15.75" thickBot="1" x14ac:dyDescent="0.3">
      <c r="A181" s="177">
        <v>3</v>
      </c>
      <c r="B181" s="177" t="s">
        <v>37</v>
      </c>
      <c r="C181" s="177">
        <v>50</v>
      </c>
      <c r="D181" s="18" t="s">
        <v>26</v>
      </c>
      <c r="E181" s="182">
        <v>0.05</v>
      </c>
      <c r="F181" s="182">
        <v>0.05</v>
      </c>
      <c r="G181" s="19">
        <v>35</v>
      </c>
      <c r="H181" s="49">
        <f>E181*G181</f>
        <v>1.75</v>
      </c>
      <c r="I181" s="43">
        <v>7.12</v>
      </c>
      <c r="J181" s="43">
        <v>2.64</v>
      </c>
      <c r="K181" s="41">
        <v>37.36</v>
      </c>
      <c r="L181" s="43">
        <v>212.8</v>
      </c>
      <c r="M181" s="96" t="s">
        <v>40</v>
      </c>
      <c r="N181" s="51"/>
    </row>
    <row r="182" spans="1:14" x14ac:dyDescent="0.25">
      <c r="A182" s="449">
        <v>6</v>
      </c>
      <c r="B182" s="450"/>
      <c r="C182" s="450"/>
      <c r="D182" s="20"/>
      <c r="E182" s="176"/>
      <c r="F182" s="176"/>
      <c r="G182" s="21"/>
      <c r="H182" s="34"/>
      <c r="I182" s="42"/>
      <c r="J182" s="42"/>
      <c r="K182" s="23"/>
      <c r="L182" s="42"/>
      <c r="M182" s="42"/>
      <c r="N182" s="23"/>
    </row>
    <row r="183" spans="1:14" ht="15.75" thickBot="1" x14ac:dyDescent="0.3">
      <c r="A183" s="446"/>
      <c r="B183" s="448"/>
      <c r="C183" s="448"/>
      <c r="D183" s="4"/>
      <c r="E183" s="177"/>
      <c r="F183" s="177"/>
      <c r="G183" s="2"/>
      <c r="H183" s="13"/>
      <c r="I183" s="54"/>
      <c r="J183" s="54">
        <f>SUM(J171:J182)</f>
        <v>9.14</v>
      </c>
      <c r="K183" s="50"/>
      <c r="L183" s="54"/>
      <c r="M183" s="54"/>
      <c r="N183" s="12"/>
    </row>
    <row r="184" spans="1:14" ht="15.75" customHeight="1" thickBot="1" x14ac:dyDescent="0.3">
      <c r="A184" s="413" t="s">
        <v>24</v>
      </c>
      <c r="B184" s="459"/>
      <c r="C184" s="459"/>
      <c r="D184" s="459"/>
      <c r="E184" s="459"/>
      <c r="F184" s="459"/>
      <c r="G184" s="459"/>
      <c r="H184" s="173">
        <f>SUM(H171:H183)</f>
        <v>24.240300000000005</v>
      </c>
      <c r="I184" s="54">
        <f>SUM(I171:I183)</f>
        <v>25.32</v>
      </c>
      <c r="J184" s="54">
        <f>SUM(J171:J183)</f>
        <v>18.28</v>
      </c>
      <c r="K184" s="50">
        <f>SUM(K171:K183)</f>
        <v>71.36</v>
      </c>
      <c r="L184" s="54">
        <f>SUM(L171:L183)</f>
        <v>479.6</v>
      </c>
      <c r="M184" s="54"/>
      <c r="N184" s="55"/>
    </row>
  </sheetData>
  <mergeCells count="64">
    <mergeCell ref="A51:G51"/>
    <mergeCell ref="A168:N168"/>
    <mergeCell ref="A171:A177"/>
    <mergeCell ref="B171:B177"/>
    <mergeCell ref="C171:C177"/>
    <mergeCell ref="A148:G148"/>
    <mergeCell ref="A145:A146"/>
    <mergeCell ref="B145:B146"/>
    <mergeCell ref="C145:C146"/>
    <mergeCell ref="A115:A117"/>
    <mergeCell ref="B115:B117"/>
    <mergeCell ref="C115:C117"/>
    <mergeCell ref="A120:A122"/>
    <mergeCell ref="B120:B122"/>
    <mergeCell ref="C120:C122"/>
    <mergeCell ref="A123:G123"/>
    <mergeCell ref="A48:A49"/>
    <mergeCell ref="B48:B49"/>
    <mergeCell ref="C48:C49"/>
    <mergeCell ref="A33:N33"/>
    <mergeCell ref="A36:A41"/>
    <mergeCell ref="B36:B41"/>
    <mergeCell ref="C36:C41"/>
    <mergeCell ref="A42:A46"/>
    <mergeCell ref="B42:B46"/>
    <mergeCell ref="C42:C46"/>
    <mergeCell ref="A73:N73"/>
    <mergeCell ref="A76:A81"/>
    <mergeCell ref="B76:B81"/>
    <mergeCell ref="C76:C81"/>
    <mergeCell ref="A82:A84"/>
    <mergeCell ref="B82:B84"/>
    <mergeCell ref="C82:C84"/>
    <mergeCell ref="A182:A183"/>
    <mergeCell ref="B182:B183"/>
    <mergeCell ref="C182:C183"/>
    <mergeCell ref="A86:A88"/>
    <mergeCell ref="B86:B88"/>
    <mergeCell ref="C86:C88"/>
    <mergeCell ref="A89:G89"/>
    <mergeCell ref="A106:N106"/>
    <mergeCell ref="A134:N134"/>
    <mergeCell ref="A137:A141"/>
    <mergeCell ref="B137:B141"/>
    <mergeCell ref="C137:C141"/>
    <mergeCell ref="A109:A114"/>
    <mergeCell ref="B109:B114"/>
    <mergeCell ref="C109:C114"/>
    <mergeCell ref="A184:G184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8:A180"/>
    <mergeCell ref="B178:B180"/>
    <mergeCell ref="C178:C180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7"/>
  <sheetViews>
    <sheetView showWhiteSpace="0" view="pageLayout" topLeftCell="A193" zoomScaleNormal="91" workbookViewId="0">
      <selection activeCell="L252" sqref="L251:L252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 x14ac:dyDescent="0.3"/>
    <row r="4" spans="1:14" ht="27.75" customHeight="1" x14ac:dyDescent="0.25">
      <c r="A4" s="435" t="s">
        <v>109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7"/>
    </row>
    <row r="5" spans="1:14" ht="15" customHeight="1" x14ac:dyDescent="0.25">
      <c r="A5" s="438" t="s">
        <v>31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40"/>
    </row>
    <row r="6" spans="1:14" ht="54" customHeight="1" x14ac:dyDescent="0.25">
      <c r="A6" s="202" t="s">
        <v>0</v>
      </c>
      <c r="B6" s="201"/>
      <c r="C6" s="201" t="s">
        <v>1</v>
      </c>
      <c r="D6" s="4" t="s">
        <v>2</v>
      </c>
      <c r="E6" s="201" t="s">
        <v>3</v>
      </c>
      <c r="F6" s="201" t="s">
        <v>4</v>
      </c>
      <c r="G6" s="308" t="s">
        <v>5</v>
      </c>
      <c r="H6" s="201" t="s">
        <v>6</v>
      </c>
      <c r="I6" s="201" t="s">
        <v>7</v>
      </c>
      <c r="J6" s="203" t="s">
        <v>8</v>
      </c>
      <c r="K6" s="201" t="s">
        <v>9</v>
      </c>
      <c r="L6" s="201" t="s">
        <v>10</v>
      </c>
      <c r="M6" s="201" t="s">
        <v>11</v>
      </c>
      <c r="N6" s="207" t="s">
        <v>12</v>
      </c>
    </row>
    <row r="7" spans="1:14" ht="15.75" thickBot="1" x14ac:dyDescent="0.3">
      <c r="A7" s="204"/>
      <c r="B7" s="205" t="s">
        <v>13</v>
      </c>
      <c r="C7" s="201" t="s">
        <v>14</v>
      </c>
      <c r="D7" s="16"/>
      <c r="E7" s="205" t="s">
        <v>14</v>
      </c>
      <c r="F7" s="205" t="s">
        <v>14</v>
      </c>
      <c r="G7" s="17" t="s">
        <v>15</v>
      </c>
      <c r="H7" s="205" t="s">
        <v>16</v>
      </c>
      <c r="I7" s="205" t="s">
        <v>14</v>
      </c>
      <c r="J7" s="205" t="s">
        <v>14</v>
      </c>
      <c r="K7" s="205" t="s">
        <v>14</v>
      </c>
      <c r="L7" s="205" t="s">
        <v>14</v>
      </c>
      <c r="M7" s="205"/>
      <c r="N7" s="7"/>
    </row>
    <row r="8" spans="1:14" ht="15.95" customHeight="1" x14ac:dyDescent="0.25">
      <c r="A8" s="420">
        <v>1</v>
      </c>
      <c r="B8" s="429" t="s">
        <v>77</v>
      </c>
      <c r="C8" s="441" t="s">
        <v>70</v>
      </c>
      <c r="D8" s="71" t="s">
        <v>94</v>
      </c>
      <c r="E8" s="345">
        <v>0.06</v>
      </c>
      <c r="F8" s="347">
        <v>0.06</v>
      </c>
      <c r="G8" s="268">
        <v>158.33000000000001</v>
      </c>
      <c r="H8" s="90">
        <f>E8*G8</f>
        <v>9.4998000000000005</v>
      </c>
      <c r="I8" s="37"/>
      <c r="J8" s="199"/>
      <c r="K8" s="213"/>
      <c r="L8" s="199"/>
      <c r="M8" s="222"/>
      <c r="N8" s="200" t="s">
        <v>17</v>
      </c>
    </row>
    <row r="9" spans="1:14" ht="15.95" customHeight="1" x14ac:dyDescent="0.25">
      <c r="A9" s="421"/>
      <c r="B9" s="430"/>
      <c r="C9" s="424"/>
      <c r="D9" s="111" t="s">
        <v>18</v>
      </c>
      <c r="E9" s="115">
        <v>1E-3</v>
      </c>
      <c r="F9" s="46">
        <v>1E-3</v>
      </c>
      <c r="G9" s="276">
        <v>17</v>
      </c>
      <c r="H9" s="61">
        <f t="shared" ref="H9" si="0">G9*E9</f>
        <v>1.7000000000000001E-2</v>
      </c>
      <c r="I9" s="397">
        <v>12.8</v>
      </c>
      <c r="J9" s="395">
        <v>11.6</v>
      </c>
      <c r="K9" s="298">
        <v>0.7</v>
      </c>
      <c r="L9" s="395">
        <v>158.69999999999999</v>
      </c>
      <c r="M9" s="402"/>
      <c r="N9" s="389"/>
    </row>
    <row r="10" spans="1:14" ht="15.95" customHeight="1" x14ac:dyDescent="0.25">
      <c r="A10" s="421"/>
      <c r="B10" s="430"/>
      <c r="C10" s="424"/>
      <c r="D10" s="72"/>
      <c r="E10" s="208"/>
      <c r="F10" s="206"/>
      <c r="G10" s="269"/>
      <c r="H10" s="92"/>
      <c r="I10" s="24"/>
      <c r="J10" s="200"/>
      <c r="K10" s="214"/>
      <c r="L10" s="200"/>
      <c r="M10" s="216"/>
      <c r="N10" s="200"/>
    </row>
    <row r="11" spans="1:14" ht="15.95" customHeight="1" thickBot="1" x14ac:dyDescent="0.3">
      <c r="A11" s="421"/>
      <c r="B11" s="430"/>
      <c r="C11" s="424"/>
      <c r="D11" s="111"/>
      <c r="E11" s="115"/>
      <c r="F11" s="46"/>
      <c r="G11" s="276"/>
      <c r="H11" s="118"/>
      <c r="I11" s="24"/>
      <c r="J11" s="200"/>
      <c r="K11" s="214"/>
      <c r="L11" s="200"/>
      <c r="M11" s="216"/>
      <c r="N11" s="200"/>
    </row>
    <row r="12" spans="1:14" ht="15.95" customHeight="1" x14ac:dyDescent="0.25">
      <c r="A12" s="417">
        <v>2</v>
      </c>
      <c r="B12" s="420" t="s">
        <v>111</v>
      </c>
      <c r="C12" s="423">
        <v>40</v>
      </c>
      <c r="D12" s="71" t="s">
        <v>26</v>
      </c>
      <c r="E12" s="242">
        <v>0.04</v>
      </c>
      <c r="F12" s="240">
        <v>0.04</v>
      </c>
      <c r="G12" s="268">
        <v>44</v>
      </c>
      <c r="H12" s="90">
        <f t="shared" ref="H12:H14" si="1">G12*E12</f>
        <v>1.76</v>
      </c>
      <c r="I12" s="295">
        <v>3.56</v>
      </c>
      <c r="J12" s="295">
        <v>1.32</v>
      </c>
      <c r="K12" s="297">
        <v>18.7</v>
      </c>
      <c r="L12" s="295">
        <v>106.4</v>
      </c>
      <c r="M12" s="302" t="s">
        <v>40</v>
      </c>
      <c r="N12" s="199"/>
    </row>
    <row r="13" spans="1:14" ht="15.95" customHeight="1" thickBot="1" x14ac:dyDescent="0.3">
      <c r="A13" s="418"/>
      <c r="B13" s="421"/>
      <c r="C13" s="424"/>
      <c r="D13" s="113"/>
      <c r="E13" s="249"/>
      <c r="F13" s="239"/>
      <c r="G13" s="93"/>
      <c r="H13" s="119"/>
      <c r="I13" s="24"/>
      <c r="J13" s="200"/>
      <c r="K13" s="214"/>
      <c r="L13" s="200"/>
      <c r="M13" s="216"/>
      <c r="N13" s="200"/>
    </row>
    <row r="14" spans="1:14" ht="15.95" customHeight="1" x14ac:dyDescent="0.25">
      <c r="A14" s="417">
        <v>3</v>
      </c>
      <c r="B14" s="420" t="s">
        <v>47</v>
      </c>
      <c r="C14" s="429" t="s">
        <v>112</v>
      </c>
      <c r="D14" s="20" t="s">
        <v>46</v>
      </c>
      <c r="E14" s="228">
        <v>1E-3</v>
      </c>
      <c r="F14" s="228">
        <v>1E-3</v>
      </c>
      <c r="G14" s="21">
        <v>750</v>
      </c>
      <c r="H14" s="10">
        <f t="shared" si="1"/>
        <v>0.75</v>
      </c>
      <c r="I14" s="128"/>
      <c r="J14" s="128"/>
      <c r="K14" s="129"/>
      <c r="L14" s="128"/>
      <c r="M14" s="129"/>
      <c r="N14" s="292"/>
    </row>
    <row r="15" spans="1:14" ht="15.95" customHeight="1" x14ac:dyDescent="0.25">
      <c r="A15" s="418"/>
      <c r="B15" s="421"/>
      <c r="C15" s="430"/>
      <c r="D15" s="4" t="s">
        <v>36</v>
      </c>
      <c r="E15" s="229">
        <v>0.01</v>
      </c>
      <c r="F15" s="229">
        <v>0.01</v>
      </c>
      <c r="G15" s="2">
        <v>72</v>
      </c>
      <c r="H15" s="13">
        <f>G15*E15</f>
        <v>0.72</v>
      </c>
      <c r="I15" s="396">
        <v>0.4</v>
      </c>
      <c r="J15" s="318">
        <v>0.2</v>
      </c>
      <c r="K15" s="319">
        <v>21.6</v>
      </c>
      <c r="L15" s="318">
        <v>83.4</v>
      </c>
      <c r="M15" s="317" t="s">
        <v>64</v>
      </c>
      <c r="N15" s="389"/>
    </row>
    <row r="16" spans="1:14" ht="15.95" customHeight="1" thickBot="1" x14ac:dyDescent="0.3">
      <c r="A16" s="419"/>
      <c r="B16" s="422"/>
      <c r="C16" s="431"/>
      <c r="D16" s="25"/>
      <c r="E16" s="230"/>
      <c r="F16" s="230"/>
      <c r="G16" s="6"/>
      <c r="H16" s="35">
        <f>SUM(H8:H15)</f>
        <v>12.7468</v>
      </c>
      <c r="I16" s="132"/>
      <c r="J16" s="132"/>
      <c r="K16" s="133"/>
      <c r="L16" s="132"/>
      <c r="M16" s="133"/>
      <c r="N16" s="294"/>
    </row>
    <row r="17" spans="1:14" ht="15.95" customHeight="1" x14ac:dyDescent="0.25">
      <c r="A17" s="246"/>
      <c r="B17" s="99" t="s">
        <v>110</v>
      </c>
      <c r="C17" s="99"/>
      <c r="D17" s="252"/>
      <c r="E17" s="99"/>
      <c r="F17" s="99"/>
      <c r="G17" s="105"/>
      <c r="H17" s="99"/>
      <c r="I17" s="99"/>
      <c r="J17" s="99"/>
      <c r="K17" s="99"/>
      <c r="L17" s="99"/>
      <c r="M17" s="99"/>
      <c r="N17" s="104"/>
    </row>
    <row r="18" spans="1:14" ht="15.95" customHeight="1" x14ac:dyDescent="0.25">
      <c r="A18" s="449">
        <v>1</v>
      </c>
      <c r="B18" s="430" t="s">
        <v>68</v>
      </c>
      <c r="C18" s="424">
        <v>150</v>
      </c>
      <c r="D18" s="114" t="s">
        <v>48</v>
      </c>
      <c r="E18" s="103">
        <v>4.4999999999999998E-2</v>
      </c>
      <c r="F18" s="45">
        <v>4.4999999999999998E-2</v>
      </c>
      <c r="G18" s="120">
        <v>580</v>
      </c>
      <c r="H18" s="250">
        <f>E18*G18</f>
        <v>26.099999999999998</v>
      </c>
      <c r="I18" s="200"/>
      <c r="J18" s="200"/>
      <c r="K18" s="214"/>
      <c r="L18" s="200"/>
      <c r="M18" s="216"/>
      <c r="N18" s="200" t="s">
        <v>17</v>
      </c>
    </row>
    <row r="19" spans="1:14" ht="15.95" customHeight="1" x14ac:dyDescent="0.25">
      <c r="A19" s="421"/>
      <c r="B19" s="430"/>
      <c r="C19" s="424"/>
      <c r="D19" s="114" t="s">
        <v>41</v>
      </c>
      <c r="E19" s="103">
        <v>2E-3</v>
      </c>
      <c r="F19" s="45">
        <v>2E-3</v>
      </c>
      <c r="G19" s="120">
        <v>17</v>
      </c>
      <c r="H19" s="250">
        <f t="shared" ref="H19:H28" si="2">E19*G19</f>
        <v>3.4000000000000002E-2</v>
      </c>
      <c r="I19" s="200"/>
      <c r="J19" s="200"/>
      <c r="K19" s="214"/>
      <c r="L19" s="200"/>
      <c r="M19" s="216"/>
      <c r="N19" s="200"/>
    </row>
    <row r="20" spans="1:14" ht="15.95" customHeight="1" x14ac:dyDescent="0.25">
      <c r="A20" s="421"/>
      <c r="B20" s="430"/>
      <c r="C20" s="424"/>
      <c r="D20" s="114" t="s">
        <v>20</v>
      </c>
      <c r="E20" s="103">
        <v>5.0000000000000001E-3</v>
      </c>
      <c r="F20" s="45">
        <v>4.0000000000000001E-3</v>
      </c>
      <c r="G20" s="120">
        <v>25</v>
      </c>
      <c r="H20" s="250">
        <f t="shared" si="2"/>
        <v>0.125</v>
      </c>
      <c r="I20" s="200"/>
      <c r="J20" s="200"/>
      <c r="K20" s="214"/>
      <c r="L20" s="200"/>
      <c r="M20" s="216"/>
      <c r="N20" s="200"/>
    </row>
    <row r="21" spans="1:14" ht="15.95" customHeight="1" x14ac:dyDescent="0.25">
      <c r="A21" s="421"/>
      <c r="B21" s="430"/>
      <c r="C21" s="424"/>
      <c r="D21" s="114" t="s">
        <v>59</v>
      </c>
      <c r="E21" s="103">
        <v>0.04</v>
      </c>
      <c r="F21" s="45">
        <v>0.04</v>
      </c>
      <c r="G21" s="120">
        <v>90</v>
      </c>
      <c r="H21" s="105">
        <f t="shared" si="2"/>
        <v>3.6</v>
      </c>
      <c r="I21" s="287">
        <v>12</v>
      </c>
      <c r="J21" s="395">
        <v>6</v>
      </c>
      <c r="K21" s="298">
        <v>60</v>
      </c>
      <c r="L21" s="395">
        <v>230.1</v>
      </c>
      <c r="M21" s="402" t="s">
        <v>38</v>
      </c>
      <c r="N21" s="389"/>
    </row>
    <row r="22" spans="1:14" ht="15.95" customHeight="1" x14ac:dyDescent="0.25">
      <c r="A22" s="421"/>
      <c r="B22" s="430"/>
      <c r="C22" s="424"/>
      <c r="D22" s="114" t="s">
        <v>21</v>
      </c>
      <c r="E22" s="103">
        <v>5.0000000000000001E-3</v>
      </c>
      <c r="F22" s="45">
        <v>5.0000000000000001E-3</v>
      </c>
      <c r="G22" s="120">
        <v>130</v>
      </c>
      <c r="H22" s="250">
        <f t="shared" si="2"/>
        <v>0.65</v>
      </c>
      <c r="I22" s="200"/>
      <c r="J22" s="200"/>
      <c r="K22" s="214"/>
      <c r="L22" s="200"/>
      <c r="M22" s="216"/>
      <c r="N22" s="200"/>
    </row>
    <row r="23" spans="1:14" ht="15.95" customHeight="1" x14ac:dyDescent="0.25">
      <c r="A23" s="421"/>
      <c r="B23" s="430"/>
      <c r="C23" s="424"/>
      <c r="D23" s="72" t="s">
        <v>22</v>
      </c>
      <c r="E23" s="298">
        <v>2E-3</v>
      </c>
      <c r="F23" s="338">
        <v>2E-3</v>
      </c>
      <c r="G23" s="117">
        <v>200</v>
      </c>
      <c r="H23" s="250">
        <f t="shared" ref="H23" si="3">E23*G23</f>
        <v>0.4</v>
      </c>
      <c r="I23" s="200"/>
      <c r="J23" s="200"/>
      <c r="K23" s="214"/>
      <c r="L23" s="200"/>
      <c r="M23" s="216"/>
      <c r="N23" s="200"/>
    </row>
    <row r="24" spans="1:14" ht="15.95" customHeight="1" thickBot="1" x14ac:dyDescent="0.3">
      <c r="A24" s="421"/>
      <c r="B24" s="430"/>
      <c r="C24" s="424"/>
      <c r="D24" s="114"/>
      <c r="E24" s="103"/>
      <c r="F24" s="45"/>
      <c r="G24" s="120"/>
      <c r="H24" s="250"/>
      <c r="I24" s="200"/>
      <c r="J24" s="200"/>
      <c r="K24" s="214"/>
      <c r="L24" s="200"/>
      <c r="M24" s="216"/>
      <c r="N24" s="200"/>
    </row>
    <row r="25" spans="1:14" ht="15.95" customHeight="1" x14ac:dyDescent="0.25">
      <c r="A25" s="417">
        <v>2</v>
      </c>
      <c r="B25" s="420" t="s">
        <v>111</v>
      </c>
      <c r="C25" s="423">
        <v>40</v>
      </c>
      <c r="D25" s="74" t="s">
        <v>26</v>
      </c>
      <c r="E25" s="247">
        <v>0.04</v>
      </c>
      <c r="F25" s="237">
        <v>0.04</v>
      </c>
      <c r="G25" s="90">
        <v>44</v>
      </c>
      <c r="H25" s="90">
        <f t="shared" si="2"/>
        <v>1.76</v>
      </c>
      <c r="I25" s="394">
        <v>3.56</v>
      </c>
      <c r="J25" s="394">
        <v>1.32</v>
      </c>
      <c r="K25" s="385">
        <v>18.7</v>
      </c>
      <c r="L25" s="394">
        <v>106.4</v>
      </c>
      <c r="M25" s="386" t="s">
        <v>40</v>
      </c>
      <c r="N25" s="237"/>
    </row>
    <row r="26" spans="1:14" ht="15.95" customHeight="1" thickBot="1" x14ac:dyDescent="0.3">
      <c r="A26" s="418"/>
      <c r="B26" s="421"/>
      <c r="C26" s="487"/>
      <c r="D26" s="278"/>
      <c r="E26" s="115"/>
      <c r="F26" s="46"/>
      <c r="G26" s="118"/>
      <c r="H26" s="279"/>
      <c r="I26" s="27"/>
      <c r="J26" s="239"/>
      <c r="K26" s="249"/>
      <c r="L26" s="239"/>
      <c r="M26" s="26"/>
      <c r="N26" s="239"/>
    </row>
    <row r="27" spans="1:14" ht="15.95" customHeight="1" x14ac:dyDescent="0.25">
      <c r="A27" s="426">
        <v>3</v>
      </c>
      <c r="B27" s="420" t="s">
        <v>47</v>
      </c>
      <c r="C27" s="429" t="s">
        <v>112</v>
      </c>
      <c r="D27" s="20" t="s">
        <v>46</v>
      </c>
      <c r="E27" s="228">
        <v>1E-3</v>
      </c>
      <c r="F27" s="228">
        <v>1E-3</v>
      </c>
      <c r="G27" s="21">
        <v>750</v>
      </c>
      <c r="H27" s="106">
        <f t="shared" si="2"/>
        <v>0.75</v>
      </c>
      <c r="I27" s="130"/>
      <c r="J27" s="130"/>
      <c r="K27" s="131"/>
      <c r="L27" s="130"/>
      <c r="M27" s="131"/>
      <c r="N27" s="238"/>
    </row>
    <row r="28" spans="1:14" ht="15.95" customHeight="1" thickBot="1" x14ac:dyDescent="0.3">
      <c r="A28" s="427"/>
      <c r="B28" s="422"/>
      <c r="C28" s="431"/>
      <c r="D28" s="25" t="s">
        <v>36</v>
      </c>
      <c r="E28" s="230">
        <v>0.01</v>
      </c>
      <c r="F28" s="230">
        <v>0.01</v>
      </c>
      <c r="G28" s="6">
        <v>72</v>
      </c>
      <c r="H28" s="405">
        <f t="shared" si="2"/>
        <v>0.72</v>
      </c>
      <c r="I28" s="396">
        <v>0.4</v>
      </c>
      <c r="J28" s="318">
        <v>0.2</v>
      </c>
      <c r="K28" s="319">
        <v>21.6</v>
      </c>
      <c r="L28" s="318">
        <v>83.4</v>
      </c>
      <c r="M28" s="407" t="s">
        <v>64</v>
      </c>
      <c r="N28" s="24"/>
    </row>
    <row r="29" spans="1:14" ht="12" customHeight="1" x14ac:dyDescent="0.25">
      <c r="A29" s="247"/>
      <c r="B29" s="245"/>
      <c r="C29" s="245"/>
      <c r="D29" s="258"/>
      <c r="E29" s="236"/>
      <c r="F29" s="236"/>
      <c r="G29" s="122"/>
      <c r="H29" s="122"/>
      <c r="I29" s="130"/>
      <c r="J29" s="210"/>
      <c r="K29" s="130"/>
      <c r="L29" s="406"/>
      <c r="M29" s="130"/>
      <c r="N29" s="37"/>
    </row>
    <row r="30" spans="1:14" ht="15.75" thickBot="1" x14ac:dyDescent="0.3">
      <c r="A30" s="254"/>
      <c r="B30" s="255" t="s">
        <v>24</v>
      </c>
      <c r="C30" s="256"/>
      <c r="D30" s="259"/>
      <c r="E30" s="260"/>
      <c r="F30" s="260"/>
      <c r="G30" s="261"/>
      <c r="H30" s="262">
        <f>SUM(H8:H29)</f>
        <v>59.632599999999989</v>
      </c>
      <c r="I30" s="54">
        <f>SUM(I8:I29)</f>
        <v>32.72</v>
      </c>
      <c r="J30" s="257">
        <f>SUM(J8:J29)</f>
        <v>20.639999999999997</v>
      </c>
      <c r="K30" s="54">
        <f>SUM(K8:K29)</f>
        <v>141.30000000000001</v>
      </c>
      <c r="L30" s="310">
        <f>SUM(L8:L29)</f>
        <v>768.4</v>
      </c>
      <c r="M30" s="54"/>
      <c r="N30" s="50"/>
    </row>
    <row r="31" spans="1:14" x14ac:dyDescent="0.25">
      <c r="G31"/>
      <c r="H31"/>
    </row>
    <row r="32" spans="1:14" x14ac:dyDescent="0.25">
      <c r="G32"/>
      <c r="H32"/>
    </row>
    <row r="33" spans="1:14" x14ac:dyDescent="0.25">
      <c r="G33"/>
      <c r="H33"/>
    </row>
    <row r="34" spans="1:14" x14ac:dyDescent="0.25">
      <c r="G34"/>
      <c r="H34"/>
    </row>
    <row r="35" spans="1:14" x14ac:dyDescent="0.25">
      <c r="G35"/>
      <c r="H35"/>
    </row>
    <row r="36" spans="1:14" x14ac:dyDescent="0.25">
      <c r="G36"/>
      <c r="H36"/>
    </row>
    <row r="37" spans="1:14" x14ac:dyDescent="0.25">
      <c r="G37"/>
      <c r="H37"/>
    </row>
    <row r="38" spans="1:14" x14ac:dyDescent="0.25">
      <c r="G38"/>
      <c r="H38"/>
    </row>
    <row r="39" spans="1:14" ht="15.75" customHeight="1" thickBot="1" x14ac:dyDescent="0.3">
      <c r="G39"/>
      <c r="H39"/>
    </row>
    <row r="40" spans="1:14" ht="15" customHeight="1" x14ac:dyDescent="0.25">
      <c r="A40" s="435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7"/>
    </row>
    <row r="41" spans="1:14" ht="15" customHeight="1" x14ac:dyDescent="0.25">
      <c r="A41" s="438" t="s">
        <v>32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40"/>
    </row>
    <row r="42" spans="1:14" ht="25.5" x14ac:dyDescent="0.25">
      <c r="A42" s="227" t="s">
        <v>0</v>
      </c>
      <c r="B42" s="229"/>
      <c r="C42" s="229" t="s">
        <v>1</v>
      </c>
      <c r="D42" s="4" t="s">
        <v>2</v>
      </c>
      <c r="E42" s="229" t="s">
        <v>3</v>
      </c>
      <c r="F42" s="229" t="s">
        <v>4</v>
      </c>
      <c r="G42" s="2" t="s">
        <v>5</v>
      </c>
      <c r="H42" s="229" t="s">
        <v>6</v>
      </c>
      <c r="I42" s="229" t="s">
        <v>7</v>
      </c>
      <c r="J42" s="231" t="s">
        <v>8</v>
      </c>
      <c r="K42" s="229" t="s">
        <v>9</v>
      </c>
      <c r="L42" s="229" t="s">
        <v>10</v>
      </c>
      <c r="M42" s="229" t="s">
        <v>11</v>
      </c>
      <c r="N42" s="235" t="s">
        <v>12</v>
      </c>
    </row>
    <row r="43" spans="1:14" ht="15" customHeight="1" thickBot="1" x14ac:dyDescent="0.3">
      <c r="A43" s="232"/>
      <c r="B43" s="234" t="s">
        <v>13</v>
      </c>
      <c r="C43" s="229" t="s">
        <v>14</v>
      </c>
      <c r="D43" s="16"/>
      <c r="E43" s="234" t="s">
        <v>14</v>
      </c>
      <c r="F43" s="234" t="s">
        <v>14</v>
      </c>
      <c r="G43" s="17" t="s">
        <v>15</v>
      </c>
      <c r="H43" s="234" t="s">
        <v>16</v>
      </c>
      <c r="I43" s="234" t="s">
        <v>14</v>
      </c>
      <c r="J43" s="234" t="s">
        <v>14</v>
      </c>
      <c r="K43" s="234" t="s">
        <v>14</v>
      </c>
      <c r="L43" s="234" t="s">
        <v>14</v>
      </c>
      <c r="M43" s="234"/>
      <c r="N43" s="7"/>
    </row>
    <row r="44" spans="1:14" ht="15.95" customHeight="1" x14ac:dyDescent="0.25">
      <c r="A44" s="420">
        <v>1</v>
      </c>
      <c r="B44" s="429" t="s">
        <v>125</v>
      </c>
      <c r="C44" s="441">
        <v>150</v>
      </c>
      <c r="D44" s="71" t="s">
        <v>59</v>
      </c>
      <c r="E44" s="242">
        <v>0.04</v>
      </c>
      <c r="F44" s="240">
        <v>0.04</v>
      </c>
      <c r="G44" s="116">
        <v>90</v>
      </c>
      <c r="H44" s="79">
        <f>E44*G44</f>
        <v>3.6</v>
      </c>
      <c r="I44" s="237"/>
      <c r="J44" s="237"/>
      <c r="K44" s="247"/>
      <c r="L44" s="237"/>
      <c r="M44" s="245"/>
      <c r="N44" s="238" t="s">
        <v>17</v>
      </c>
    </row>
    <row r="45" spans="1:14" ht="15.95" customHeight="1" x14ac:dyDescent="0.25">
      <c r="A45" s="421"/>
      <c r="B45" s="430"/>
      <c r="C45" s="424"/>
      <c r="D45" s="72" t="s">
        <v>50</v>
      </c>
      <c r="E45" s="243">
        <v>8.0000000000000002E-3</v>
      </c>
      <c r="F45" s="241">
        <v>8.0000000000000002E-3</v>
      </c>
      <c r="G45" s="269">
        <v>525</v>
      </c>
      <c r="H45" s="2">
        <f t="shared" ref="H45:H52" si="4">E45*G45</f>
        <v>4.2</v>
      </c>
      <c r="I45" s="24">
        <v>5.25</v>
      </c>
      <c r="J45" s="238">
        <v>9.15</v>
      </c>
      <c r="K45" s="248">
        <v>27.8</v>
      </c>
      <c r="L45" s="238">
        <v>216</v>
      </c>
      <c r="M45" s="246" t="s">
        <v>88</v>
      </c>
      <c r="N45" s="238"/>
    </row>
    <row r="46" spans="1:14" ht="15.95" customHeight="1" x14ac:dyDescent="0.25">
      <c r="A46" s="421"/>
      <c r="B46" s="430"/>
      <c r="C46" s="424"/>
      <c r="D46" s="72" t="s">
        <v>19</v>
      </c>
      <c r="E46" s="243">
        <v>0.08</v>
      </c>
      <c r="F46" s="241">
        <v>0.08</v>
      </c>
      <c r="G46" s="117">
        <v>70</v>
      </c>
      <c r="H46" s="84">
        <f t="shared" si="4"/>
        <v>5.6000000000000005</v>
      </c>
      <c r="I46" s="238"/>
      <c r="J46" s="238"/>
      <c r="K46" s="248"/>
      <c r="L46" s="238"/>
      <c r="M46" s="246"/>
      <c r="N46" s="238"/>
    </row>
    <row r="47" spans="1:14" ht="15.95" customHeight="1" x14ac:dyDescent="0.25">
      <c r="A47" s="421"/>
      <c r="B47" s="430"/>
      <c r="C47" s="424"/>
      <c r="D47" s="111" t="s">
        <v>36</v>
      </c>
      <c r="E47" s="115">
        <v>8.0000000000000002E-3</v>
      </c>
      <c r="F47" s="46">
        <v>8.0000000000000002E-3</v>
      </c>
      <c r="G47" s="276">
        <v>72</v>
      </c>
      <c r="H47" s="2">
        <f t="shared" si="4"/>
        <v>0.57600000000000007</v>
      </c>
      <c r="I47" s="24"/>
      <c r="J47" s="335"/>
      <c r="K47" s="336"/>
      <c r="L47" s="335"/>
      <c r="M47" s="337"/>
      <c r="N47" s="335"/>
    </row>
    <row r="48" spans="1:14" ht="15.95" customHeight="1" thickBot="1" x14ac:dyDescent="0.3">
      <c r="A48" s="421"/>
      <c r="B48" s="430"/>
      <c r="C48" s="424"/>
      <c r="D48" s="111" t="s">
        <v>49</v>
      </c>
      <c r="E48" s="115">
        <v>1E-3</v>
      </c>
      <c r="F48" s="46">
        <v>1E-3</v>
      </c>
      <c r="G48" s="276">
        <v>17</v>
      </c>
      <c r="H48" s="17">
        <f t="shared" si="4"/>
        <v>1.7000000000000001E-2</v>
      </c>
      <c r="I48" s="24"/>
      <c r="J48" s="238"/>
      <c r="K48" s="248"/>
      <c r="L48" s="238"/>
      <c r="M48" s="246"/>
      <c r="N48" s="238"/>
    </row>
    <row r="49" spans="1:14" ht="15.95" customHeight="1" x14ac:dyDescent="0.25">
      <c r="A49" s="417">
        <v>2</v>
      </c>
      <c r="B49" s="420" t="s">
        <v>111</v>
      </c>
      <c r="C49" s="423">
        <v>40</v>
      </c>
      <c r="D49" s="71" t="s">
        <v>26</v>
      </c>
      <c r="E49" s="242">
        <v>0.04</v>
      </c>
      <c r="F49" s="240">
        <v>0.04</v>
      </c>
      <c r="G49" s="116">
        <v>44</v>
      </c>
      <c r="H49" s="79">
        <f t="shared" si="4"/>
        <v>1.76</v>
      </c>
      <c r="I49" s="394">
        <v>3.56</v>
      </c>
      <c r="J49" s="394">
        <v>1.32</v>
      </c>
      <c r="K49" s="385">
        <v>18.7</v>
      </c>
      <c r="L49" s="394">
        <v>106.4</v>
      </c>
      <c r="M49" s="386" t="s">
        <v>40</v>
      </c>
      <c r="N49" s="237"/>
    </row>
    <row r="50" spans="1:14" ht="15.95" customHeight="1" thickBot="1" x14ac:dyDescent="0.3">
      <c r="A50" s="418"/>
      <c r="B50" s="422"/>
      <c r="C50" s="425"/>
      <c r="D50" s="113"/>
      <c r="E50" s="249"/>
      <c r="F50" s="239"/>
      <c r="G50" s="93"/>
      <c r="H50" s="62"/>
      <c r="I50" s="24"/>
      <c r="J50" s="238"/>
      <c r="K50" s="248"/>
      <c r="L50" s="238"/>
      <c r="M50" s="246"/>
      <c r="N50" s="238"/>
    </row>
    <row r="51" spans="1:14" ht="15.95" customHeight="1" thickBot="1" x14ac:dyDescent="0.3">
      <c r="A51" s="417">
        <v>3</v>
      </c>
      <c r="B51" s="421" t="s">
        <v>47</v>
      </c>
      <c r="C51" s="430" t="s">
        <v>112</v>
      </c>
      <c r="D51" s="18" t="s">
        <v>46</v>
      </c>
      <c r="E51" s="233">
        <v>1E-3</v>
      </c>
      <c r="F51" s="233">
        <v>1E-3</v>
      </c>
      <c r="G51" s="19">
        <v>750</v>
      </c>
      <c r="H51" s="250">
        <f t="shared" si="4"/>
        <v>0.75</v>
      </c>
      <c r="I51" s="128"/>
      <c r="J51" s="128"/>
      <c r="K51" s="129"/>
      <c r="L51" s="128"/>
      <c r="M51" s="129"/>
      <c r="N51" s="238"/>
    </row>
    <row r="52" spans="1:14" ht="15.95" customHeight="1" x14ac:dyDescent="0.25">
      <c r="A52" s="418"/>
      <c r="B52" s="421"/>
      <c r="C52" s="430"/>
      <c r="D52" s="4" t="s">
        <v>36</v>
      </c>
      <c r="E52" s="229">
        <v>0.01</v>
      </c>
      <c r="F52" s="229">
        <v>0.01</v>
      </c>
      <c r="G52" s="2">
        <v>72</v>
      </c>
      <c r="H52" s="106">
        <f t="shared" si="4"/>
        <v>0.72</v>
      </c>
      <c r="I52" s="396">
        <v>0.4</v>
      </c>
      <c r="J52" s="318">
        <v>0.2</v>
      </c>
      <c r="K52" s="319">
        <v>21.6</v>
      </c>
      <c r="L52" s="318">
        <v>83.4</v>
      </c>
      <c r="M52" s="407" t="s">
        <v>64</v>
      </c>
      <c r="N52" s="238"/>
    </row>
    <row r="53" spans="1:14" ht="15.95" customHeight="1" thickBot="1" x14ac:dyDescent="0.3">
      <c r="A53" s="419"/>
      <c r="B53" s="422"/>
      <c r="C53" s="431"/>
      <c r="D53" s="25"/>
      <c r="E53" s="230"/>
      <c r="F53" s="230"/>
      <c r="G53" s="6"/>
      <c r="H53" s="62"/>
      <c r="I53" s="132"/>
      <c r="J53" s="132"/>
      <c r="K53" s="133"/>
      <c r="L53" s="132"/>
      <c r="M53" s="133"/>
      <c r="N53" s="239"/>
    </row>
    <row r="54" spans="1:14" ht="15.95" customHeight="1" x14ac:dyDescent="0.25">
      <c r="A54" s="246"/>
      <c r="B54" s="99" t="s">
        <v>110</v>
      </c>
      <c r="C54" s="99"/>
      <c r="D54" s="252"/>
      <c r="E54" s="99"/>
      <c r="F54" s="99"/>
      <c r="G54" s="105"/>
      <c r="H54" s="99"/>
      <c r="I54" s="99"/>
      <c r="J54" s="99"/>
      <c r="K54" s="99"/>
      <c r="L54" s="99"/>
      <c r="M54" s="99"/>
      <c r="N54" s="104"/>
    </row>
    <row r="55" spans="1:14" ht="15.95" customHeight="1" x14ac:dyDescent="0.25">
      <c r="A55" s="449">
        <v>1</v>
      </c>
      <c r="B55" s="430" t="s">
        <v>156</v>
      </c>
      <c r="C55" s="424" t="s">
        <v>126</v>
      </c>
      <c r="D55" s="114" t="s">
        <v>48</v>
      </c>
      <c r="E55" s="103">
        <v>0.04</v>
      </c>
      <c r="F55" s="45">
        <v>0.04</v>
      </c>
      <c r="G55" s="120">
        <v>580</v>
      </c>
      <c r="H55" s="250">
        <f>E55*G55</f>
        <v>23.2</v>
      </c>
      <c r="I55" s="238"/>
      <c r="J55" s="238"/>
      <c r="K55" s="248"/>
      <c r="L55" s="238"/>
      <c r="M55" s="246"/>
      <c r="N55" s="238" t="s">
        <v>17</v>
      </c>
    </row>
    <row r="56" spans="1:14" ht="15.95" customHeight="1" x14ac:dyDescent="0.25">
      <c r="A56" s="421"/>
      <c r="B56" s="430"/>
      <c r="C56" s="424"/>
      <c r="D56" s="114" t="s">
        <v>41</v>
      </c>
      <c r="E56" s="103">
        <v>4.0000000000000001E-3</v>
      </c>
      <c r="F56" s="45">
        <v>4.0000000000000001E-3</v>
      </c>
      <c r="G56" s="120">
        <v>17</v>
      </c>
      <c r="H56" s="250">
        <f t="shared" ref="H56:H64" si="5">E56*G56</f>
        <v>6.8000000000000005E-2</v>
      </c>
      <c r="I56" s="238"/>
      <c r="J56" s="238"/>
      <c r="K56" s="248"/>
      <c r="L56" s="238"/>
      <c r="M56" s="246"/>
      <c r="N56" s="238"/>
    </row>
    <row r="57" spans="1:14" ht="15.95" customHeight="1" x14ac:dyDescent="0.25">
      <c r="A57" s="421"/>
      <c r="B57" s="430"/>
      <c r="C57" s="424"/>
      <c r="D57" s="114" t="s">
        <v>20</v>
      </c>
      <c r="E57" s="103">
        <v>2E-3</v>
      </c>
      <c r="F57" s="45">
        <v>1E-3</v>
      </c>
      <c r="G57" s="120">
        <v>25</v>
      </c>
      <c r="H57" s="250">
        <f t="shared" si="5"/>
        <v>0.05</v>
      </c>
      <c r="I57" s="238"/>
      <c r="J57" s="238"/>
      <c r="K57" s="248"/>
      <c r="L57" s="238"/>
      <c r="M57" s="246"/>
      <c r="N57" s="238"/>
    </row>
    <row r="58" spans="1:14" ht="15.95" customHeight="1" x14ac:dyDescent="0.25">
      <c r="A58" s="421"/>
      <c r="B58" s="430"/>
      <c r="C58" s="424"/>
      <c r="D58" s="114" t="s">
        <v>152</v>
      </c>
      <c r="E58" s="103">
        <v>0.04</v>
      </c>
      <c r="F58" s="45">
        <v>0.04</v>
      </c>
      <c r="G58" s="120">
        <v>32</v>
      </c>
      <c r="H58" s="250">
        <f t="shared" si="5"/>
        <v>1.28</v>
      </c>
      <c r="I58" s="238">
        <v>27</v>
      </c>
      <c r="J58" s="238">
        <v>9</v>
      </c>
      <c r="K58" s="248">
        <v>13.5</v>
      </c>
      <c r="L58" s="238">
        <v>237</v>
      </c>
      <c r="M58" s="388" t="s">
        <v>52</v>
      </c>
      <c r="N58" s="238"/>
    </row>
    <row r="59" spans="1:14" ht="15.95" customHeight="1" x14ac:dyDescent="0.25">
      <c r="A59" s="421"/>
      <c r="B59" s="430"/>
      <c r="C59" s="424"/>
      <c r="D59" s="114" t="s">
        <v>21</v>
      </c>
      <c r="E59" s="103">
        <v>3.0000000000000001E-3</v>
      </c>
      <c r="F59" s="45">
        <v>3.0000000000000001E-3</v>
      </c>
      <c r="G59" s="120">
        <v>130</v>
      </c>
      <c r="H59" s="250">
        <f t="shared" si="5"/>
        <v>0.39</v>
      </c>
      <c r="I59" s="238"/>
      <c r="J59" s="238"/>
      <c r="K59" s="248"/>
      <c r="L59" s="238"/>
      <c r="M59" s="246"/>
      <c r="N59" s="238"/>
    </row>
    <row r="60" spans="1:14" ht="15.95" customHeight="1" x14ac:dyDescent="0.25">
      <c r="A60" s="421"/>
      <c r="B60" s="430"/>
      <c r="C60" s="424"/>
      <c r="D60" s="114" t="s">
        <v>78</v>
      </c>
      <c r="E60" s="103">
        <v>3.0000000000000001E-3</v>
      </c>
      <c r="F60" s="45">
        <v>2E-3</v>
      </c>
      <c r="G60" s="120">
        <v>158.33000000000001</v>
      </c>
      <c r="H60" s="250">
        <f t="shared" si="5"/>
        <v>0.47499000000000002</v>
      </c>
      <c r="I60" s="238"/>
      <c r="J60" s="238"/>
      <c r="K60" s="248"/>
      <c r="L60" s="238"/>
      <c r="M60" s="246"/>
      <c r="N60" s="238"/>
    </row>
    <row r="61" spans="1:14" ht="15.95" customHeight="1" x14ac:dyDescent="0.25">
      <c r="A61" s="421"/>
      <c r="B61" s="430"/>
      <c r="C61" s="424"/>
      <c r="D61" s="114" t="s">
        <v>44</v>
      </c>
      <c r="E61" s="103">
        <v>5.0000000000000001E-3</v>
      </c>
      <c r="F61" s="45">
        <v>5.0000000000000001E-3</v>
      </c>
      <c r="G61" s="120">
        <v>30</v>
      </c>
      <c r="H61" s="250">
        <f t="shared" si="5"/>
        <v>0.15</v>
      </c>
      <c r="I61" s="238">
        <v>3.39</v>
      </c>
      <c r="J61" s="238">
        <v>0.66</v>
      </c>
      <c r="K61" s="248">
        <v>42.3</v>
      </c>
      <c r="L61" s="238">
        <v>184.5</v>
      </c>
      <c r="M61" s="246"/>
      <c r="N61" s="238"/>
    </row>
    <row r="62" spans="1:14" ht="15.95" customHeight="1" x14ac:dyDescent="0.25">
      <c r="A62" s="421"/>
      <c r="B62" s="430"/>
      <c r="C62" s="424"/>
      <c r="D62" s="72" t="s">
        <v>22</v>
      </c>
      <c r="E62" s="243">
        <v>5.0000000000000001E-3</v>
      </c>
      <c r="F62" s="241">
        <v>5.0000000000000001E-3</v>
      </c>
      <c r="G62" s="117">
        <v>200</v>
      </c>
      <c r="H62" s="250">
        <f t="shared" si="5"/>
        <v>1</v>
      </c>
      <c r="I62" s="238"/>
      <c r="J62" s="238"/>
      <c r="K62" s="248"/>
      <c r="L62" s="238"/>
      <c r="M62" s="246"/>
      <c r="N62" s="238"/>
    </row>
    <row r="63" spans="1:14" ht="15.95" customHeight="1" thickBot="1" x14ac:dyDescent="0.3">
      <c r="A63" s="422"/>
      <c r="B63" s="430"/>
      <c r="C63" s="424"/>
      <c r="D63" s="111" t="s">
        <v>116</v>
      </c>
      <c r="E63" s="115">
        <v>3.0000000000000001E-3</v>
      </c>
      <c r="F63" s="46">
        <v>3.0000000000000001E-3</v>
      </c>
      <c r="G63" s="118">
        <v>525</v>
      </c>
      <c r="H63" s="84">
        <f t="shared" si="5"/>
        <v>1.575</v>
      </c>
      <c r="I63" s="238"/>
      <c r="J63" s="238"/>
      <c r="K63" s="248"/>
      <c r="L63" s="238"/>
      <c r="M63" s="246"/>
      <c r="N63" s="238"/>
    </row>
    <row r="64" spans="1:14" ht="15.95" customHeight="1" x14ac:dyDescent="0.25">
      <c r="A64" s="417">
        <v>2</v>
      </c>
      <c r="B64" s="420" t="s">
        <v>111</v>
      </c>
      <c r="C64" s="423">
        <v>40</v>
      </c>
      <c r="D64" s="74" t="s">
        <v>26</v>
      </c>
      <c r="E64" s="247">
        <v>0.04</v>
      </c>
      <c r="F64" s="237">
        <v>0.04</v>
      </c>
      <c r="G64" s="90">
        <v>44</v>
      </c>
      <c r="H64" s="116">
        <f t="shared" si="5"/>
        <v>1.76</v>
      </c>
      <c r="I64" s="394">
        <v>3.56</v>
      </c>
      <c r="J64" s="394">
        <v>1.32</v>
      </c>
      <c r="K64" s="385">
        <v>18.7</v>
      </c>
      <c r="L64" s="394">
        <v>106.4</v>
      </c>
      <c r="M64" s="386" t="s">
        <v>40</v>
      </c>
      <c r="N64" s="237"/>
    </row>
    <row r="65" spans="1:14" ht="15.95" customHeight="1" thickBot="1" x14ac:dyDescent="0.3">
      <c r="A65" s="418"/>
      <c r="B65" s="421"/>
      <c r="C65" s="424"/>
      <c r="D65" s="113"/>
      <c r="E65" s="249"/>
      <c r="F65" s="239"/>
      <c r="G65" s="63"/>
      <c r="H65" s="63"/>
      <c r="I65" s="239"/>
      <c r="J65" s="239"/>
      <c r="K65" s="249"/>
      <c r="L65" s="239"/>
      <c r="M65" s="26"/>
      <c r="N65" s="239"/>
    </row>
    <row r="66" spans="1:14" ht="15.95" customHeight="1" x14ac:dyDescent="0.25">
      <c r="A66" s="426">
        <v>3</v>
      </c>
      <c r="B66" s="420" t="s">
        <v>47</v>
      </c>
      <c r="C66" s="429" t="s">
        <v>112</v>
      </c>
      <c r="D66" s="20" t="s">
        <v>46</v>
      </c>
      <c r="E66" s="228">
        <v>1E-3</v>
      </c>
      <c r="F66" s="228">
        <v>1E-3</v>
      </c>
      <c r="G66" s="21">
        <v>750</v>
      </c>
      <c r="H66" s="250">
        <f t="shared" ref="H66:H67" si="6">E66*G66</f>
        <v>0.75</v>
      </c>
      <c r="I66" s="130"/>
      <c r="J66" s="130"/>
      <c r="K66" s="131"/>
      <c r="L66" s="130"/>
      <c r="M66" s="131"/>
      <c r="N66" s="238"/>
    </row>
    <row r="67" spans="1:14" ht="15.95" customHeight="1" thickBot="1" x14ac:dyDescent="0.3">
      <c r="A67" s="427"/>
      <c r="B67" s="421"/>
      <c r="C67" s="430"/>
      <c r="D67" s="16" t="s">
        <v>36</v>
      </c>
      <c r="E67" s="234">
        <v>0.01</v>
      </c>
      <c r="F67" s="234">
        <v>0.01</v>
      </c>
      <c r="G67" s="17">
        <v>72</v>
      </c>
      <c r="H67" s="10">
        <f t="shared" si="6"/>
        <v>0.72</v>
      </c>
      <c r="I67" s="396">
        <v>0.4</v>
      </c>
      <c r="J67" s="318">
        <v>0.2</v>
      </c>
      <c r="K67" s="319">
        <v>21.6</v>
      </c>
      <c r="L67" s="318">
        <v>83.4</v>
      </c>
      <c r="M67" s="407" t="s">
        <v>64</v>
      </c>
      <c r="N67" s="389"/>
    </row>
    <row r="68" spans="1:14" ht="12" customHeight="1" x14ac:dyDescent="0.25">
      <c r="A68" s="247"/>
      <c r="B68" s="245"/>
      <c r="C68" s="245"/>
      <c r="D68" s="258"/>
      <c r="E68" s="236"/>
      <c r="F68" s="236"/>
      <c r="G68" s="122"/>
      <c r="H68" s="122"/>
      <c r="I68" s="130"/>
      <c r="J68" s="210"/>
      <c r="K68" s="130"/>
      <c r="L68" s="210"/>
      <c r="M68" s="130"/>
      <c r="N68" s="24"/>
    </row>
    <row r="69" spans="1:14" ht="12" customHeight="1" thickBot="1" x14ac:dyDescent="0.3">
      <c r="A69" s="254"/>
      <c r="B69" s="255" t="s">
        <v>24</v>
      </c>
      <c r="C69" s="256"/>
      <c r="D69" s="259"/>
      <c r="E69" s="260"/>
      <c r="F69" s="260"/>
      <c r="G69" s="261"/>
      <c r="H69" s="262">
        <f>SUM(H44:H68)</f>
        <v>48.640989999999995</v>
      </c>
      <c r="I69" s="54">
        <f>SUM(I44:I68)</f>
        <v>43.56</v>
      </c>
      <c r="J69" s="54">
        <f>SUM(J44:J68)</f>
        <v>21.85</v>
      </c>
      <c r="K69" s="54">
        <f>SUM(K44:K68)</f>
        <v>164.2</v>
      </c>
      <c r="L69" s="54">
        <f>SUM(L44:L68)</f>
        <v>1017.0999999999999</v>
      </c>
      <c r="M69" s="54"/>
      <c r="N69" s="50"/>
    </row>
    <row r="70" spans="1:14" ht="12" customHeight="1" x14ac:dyDescent="0.25">
      <c r="A70" s="265"/>
      <c r="B70" s="264"/>
      <c r="C70" s="265"/>
      <c r="D70" s="266"/>
      <c r="E70" s="265"/>
      <c r="F70" s="265"/>
      <c r="G70" s="11"/>
      <c r="H70" s="267"/>
      <c r="I70" s="11"/>
      <c r="J70" s="11"/>
      <c r="K70" s="11"/>
      <c r="L70" s="11"/>
      <c r="M70" s="11"/>
      <c r="N70" s="11"/>
    </row>
    <row r="71" spans="1:14" ht="12" customHeight="1" x14ac:dyDescent="0.25">
      <c r="A71" s="265"/>
      <c r="B71" s="264"/>
      <c r="C71" s="265"/>
      <c r="D71" s="266"/>
      <c r="E71" s="265"/>
      <c r="F71" s="265"/>
      <c r="G71" s="11"/>
      <c r="H71" s="267"/>
      <c r="I71" s="11"/>
      <c r="J71" s="11"/>
      <c r="K71" s="11"/>
      <c r="L71" s="11"/>
      <c r="M71" s="11"/>
      <c r="N71" s="11"/>
    </row>
    <row r="72" spans="1:14" ht="12" customHeight="1" x14ac:dyDescent="0.25">
      <c r="A72" s="265"/>
      <c r="B72" s="264"/>
      <c r="C72" s="265"/>
      <c r="D72" s="266"/>
      <c r="E72" s="265"/>
      <c r="F72" s="265"/>
      <c r="G72" s="11"/>
      <c r="H72" s="267"/>
      <c r="I72" s="11"/>
      <c r="J72" s="11"/>
      <c r="K72" s="11"/>
      <c r="L72" s="11"/>
      <c r="M72" s="11"/>
      <c r="N72" s="11"/>
    </row>
    <row r="73" spans="1:14" ht="12" customHeight="1" x14ac:dyDescent="0.25">
      <c r="A73" s="265"/>
      <c r="B73" s="264"/>
      <c r="C73" s="265"/>
      <c r="D73" s="266"/>
      <c r="E73" s="265"/>
      <c r="F73" s="265"/>
      <c r="G73" s="11"/>
      <c r="H73" s="267"/>
      <c r="I73" s="11"/>
      <c r="J73" s="11"/>
      <c r="K73" s="11"/>
      <c r="L73" s="11"/>
      <c r="M73" s="11"/>
      <c r="N73" s="11"/>
    </row>
    <row r="74" spans="1:14" ht="12" customHeight="1" x14ac:dyDescent="0.25">
      <c r="A74" s="265"/>
      <c r="B74" s="264"/>
      <c r="C74" s="265"/>
      <c r="D74" s="266"/>
      <c r="E74" s="265"/>
      <c r="F74" s="265"/>
      <c r="G74" s="11"/>
      <c r="H74" s="267"/>
      <c r="I74" s="11"/>
      <c r="J74" s="11"/>
      <c r="K74" s="11"/>
      <c r="L74" s="11"/>
      <c r="M74" s="11"/>
      <c r="N74" s="11"/>
    </row>
    <row r="75" spans="1:14" ht="12" customHeight="1" x14ac:dyDescent="0.25">
      <c r="A75" s="265"/>
      <c r="B75" s="264"/>
      <c r="C75" s="265"/>
      <c r="D75" s="266"/>
      <c r="E75" s="265"/>
      <c r="F75" s="265"/>
      <c r="G75" s="11"/>
      <c r="H75" s="267"/>
      <c r="I75" s="11"/>
      <c r="J75" s="11"/>
      <c r="K75" s="11"/>
      <c r="L75" s="11"/>
      <c r="M75" s="11"/>
      <c r="N75" s="11"/>
    </row>
    <row r="76" spans="1:14" ht="15.75" customHeight="1" x14ac:dyDescent="0.25">
      <c r="A76" s="9"/>
      <c r="B76" s="9"/>
      <c r="C76" s="9"/>
      <c r="D76" s="9"/>
      <c r="E76" s="9"/>
      <c r="F76" s="9"/>
      <c r="G76" s="9"/>
      <c r="H76" s="209"/>
      <c r="I76" s="210"/>
      <c r="J76" s="210"/>
      <c r="K76" s="210"/>
      <c r="L76" s="210"/>
      <c r="M76" s="210"/>
      <c r="N76" s="11"/>
    </row>
    <row r="77" spans="1:14" ht="15.75" customHeight="1" x14ac:dyDescent="0.25">
      <c r="A77" s="9"/>
      <c r="B77" s="9"/>
      <c r="C77" s="9"/>
      <c r="D77" s="9"/>
      <c r="E77" s="9"/>
      <c r="F77" s="9"/>
      <c r="G77" s="9"/>
      <c r="H77" s="209"/>
      <c r="I77" s="210"/>
      <c r="J77" s="210"/>
      <c r="K77" s="210"/>
      <c r="L77" s="210"/>
      <c r="M77" s="210"/>
      <c r="N77" s="11"/>
    </row>
    <row r="78" spans="1:14" ht="15.75" customHeight="1" x14ac:dyDescent="0.25">
      <c r="A78" s="9"/>
      <c r="B78" s="9"/>
      <c r="C78" s="9"/>
      <c r="D78" s="9"/>
      <c r="E78" s="9"/>
      <c r="F78" s="9"/>
      <c r="G78" s="9"/>
      <c r="H78" s="209"/>
      <c r="I78" s="210"/>
      <c r="J78" s="210"/>
      <c r="K78" s="210"/>
      <c r="L78" s="210"/>
      <c r="M78" s="210"/>
      <c r="N78" s="11"/>
    </row>
    <row r="79" spans="1:14" ht="15.75" customHeight="1" thickBot="1" x14ac:dyDescent="0.3">
      <c r="A79" s="9"/>
      <c r="B79" s="9"/>
      <c r="C79" s="9"/>
      <c r="D79" s="9"/>
      <c r="E79" s="9"/>
      <c r="F79" s="9"/>
      <c r="G79" s="9"/>
      <c r="H79" s="209"/>
      <c r="I79" s="210"/>
      <c r="J79" s="210"/>
      <c r="K79" s="210"/>
      <c r="L79" s="210"/>
      <c r="M79" s="210"/>
      <c r="N79" s="11"/>
    </row>
    <row r="80" spans="1:14" ht="15" customHeight="1" x14ac:dyDescent="0.25">
      <c r="A80" s="435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7"/>
    </row>
    <row r="81" spans="1:14" x14ac:dyDescent="0.25">
      <c r="A81" s="438" t="s">
        <v>33</v>
      </c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40"/>
    </row>
    <row r="82" spans="1:14" ht="25.5" x14ac:dyDescent="0.25">
      <c r="A82" s="227" t="s">
        <v>0</v>
      </c>
      <c r="B82" s="229"/>
      <c r="C82" s="229" t="s">
        <v>1</v>
      </c>
      <c r="D82" s="4" t="s">
        <v>2</v>
      </c>
      <c r="E82" s="229" t="s">
        <v>3</v>
      </c>
      <c r="F82" s="229" t="s">
        <v>4</v>
      </c>
      <c r="G82" s="2" t="s">
        <v>5</v>
      </c>
      <c r="H82" s="229" t="s">
        <v>6</v>
      </c>
      <c r="I82" s="229" t="s">
        <v>7</v>
      </c>
      <c r="J82" s="231" t="s">
        <v>8</v>
      </c>
      <c r="K82" s="229" t="s">
        <v>9</v>
      </c>
      <c r="L82" s="229" t="s">
        <v>10</v>
      </c>
      <c r="M82" s="229" t="s">
        <v>11</v>
      </c>
      <c r="N82" s="235" t="s">
        <v>12</v>
      </c>
    </row>
    <row r="83" spans="1:14" ht="15" customHeight="1" thickBot="1" x14ac:dyDescent="0.3">
      <c r="A83" s="232"/>
      <c r="B83" s="234" t="s">
        <v>13</v>
      </c>
      <c r="C83" s="229" t="s">
        <v>14</v>
      </c>
      <c r="D83" s="16"/>
      <c r="E83" s="234" t="s">
        <v>14</v>
      </c>
      <c r="F83" s="234" t="s">
        <v>14</v>
      </c>
      <c r="G83" s="17" t="s">
        <v>15</v>
      </c>
      <c r="H83" s="234" t="s">
        <v>16</v>
      </c>
      <c r="I83" s="234" t="s">
        <v>14</v>
      </c>
      <c r="J83" s="234" t="s">
        <v>14</v>
      </c>
      <c r="K83" s="234" t="s">
        <v>14</v>
      </c>
      <c r="L83" s="234" t="s">
        <v>14</v>
      </c>
      <c r="M83" s="234"/>
      <c r="N83" s="7"/>
    </row>
    <row r="84" spans="1:14" ht="15.95" customHeight="1" x14ac:dyDescent="0.25">
      <c r="A84" s="420">
        <v>1</v>
      </c>
      <c r="B84" s="429" t="s">
        <v>160</v>
      </c>
      <c r="C84" s="441">
        <v>250</v>
      </c>
      <c r="D84" s="71" t="s">
        <v>66</v>
      </c>
      <c r="E84" s="242">
        <v>0.02</v>
      </c>
      <c r="F84" s="240">
        <v>0.02</v>
      </c>
      <c r="G84" s="268">
        <v>52</v>
      </c>
      <c r="H84" s="116">
        <f>E84*G84</f>
        <v>1.04</v>
      </c>
      <c r="I84" s="37"/>
      <c r="J84" s="237"/>
      <c r="K84" s="247"/>
      <c r="L84" s="237"/>
      <c r="M84" s="245"/>
      <c r="N84" s="238" t="s">
        <v>17</v>
      </c>
    </row>
    <row r="85" spans="1:14" ht="15.95" customHeight="1" x14ac:dyDescent="0.25">
      <c r="A85" s="421"/>
      <c r="B85" s="430"/>
      <c r="C85" s="424"/>
      <c r="D85" s="72" t="s">
        <v>19</v>
      </c>
      <c r="E85" s="243">
        <v>7.0000000000000007E-2</v>
      </c>
      <c r="F85" s="241">
        <v>7.0000000000000007E-2</v>
      </c>
      <c r="G85" s="269">
        <v>70</v>
      </c>
      <c r="H85" s="92">
        <f t="shared" ref="H85:H92" si="7">E85*G85</f>
        <v>4.9000000000000004</v>
      </c>
      <c r="I85" s="24">
        <v>6.5</v>
      </c>
      <c r="J85" s="238">
        <v>6.8</v>
      </c>
      <c r="K85" s="248">
        <v>18.3</v>
      </c>
      <c r="L85" s="238">
        <v>160.5</v>
      </c>
      <c r="M85" s="246" t="s">
        <v>106</v>
      </c>
      <c r="N85" s="238"/>
    </row>
    <row r="86" spans="1:14" ht="15.95" customHeight="1" x14ac:dyDescent="0.25">
      <c r="A86" s="421"/>
      <c r="B86" s="430"/>
      <c r="C86" s="424"/>
      <c r="D86" s="72" t="s">
        <v>41</v>
      </c>
      <c r="E86" s="243">
        <v>2E-3</v>
      </c>
      <c r="F86" s="241">
        <v>2E-3</v>
      </c>
      <c r="G86" s="269">
        <v>17</v>
      </c>
      <c r="H86" s="2">
        <f t="shared" si="7"/>
        <v>3.4000000000000002E-2</v>
      </c>
      <c r="I86" s="24"/>
      <c r="J86" s="238"/>
      <c r="K86" s="248"/>
      <c r="L86" s="238"/>
      <c r="M86" s="246"/>
      <c r="N86" s="238"/>
    </row>
    <row r="87" spans="1:14" ht="15.95" customHeight="1" x14ac:dyDescent="0.25">
      <c r="A87" s="421"/>
      <c r="B87" s="430"/>
      <c r="C87" s="424"/>
      <c r="D87" s="72" t="s">
        <v>50</v>
      </c>
      <c r="E87" s="243">
        <v>3.0000000000000001E-3</v>
      </c>
      <c r="F87" s="241">
        <v>3.0000000000000001E-3</v>
      </c>
      <c r="G87" s="269">
        <v>525</v>
      </c>
      <c r="H87" s="2">
        <f t="shared" si="7"/>
        <v>1.575</v>
      </c>
      <c r="I87" s="24"/>
      <c r="J87" s="238"/>
      <c r="K87" s="248"/>
      <c r="L87" s="238"/>
      <c r="M87" s="246"/>
      <c r="N87" s="238"/>
    </row>
    <row r="88" spans="1:14" ht="15.95" customHeight="1" x14ac:dyDescent="0.25">
      <c r="A88" s="421"/>
      <c r="B88" s="430"/>
      <c r="C88" s="424"/>
      <c r="D88" s="72"/>
      <c r="E88" s="243"/>
      <c r="F88" s="241"/>
      <c r="G88" s="269"/>
      <c r="H88" s="117"/>
      <c r="I88" s="24"/>
      <c r="J88" s="238"/>
      <c r="K88" s="248"/>
      <c r="L88" s="238"/>
      <c r="M88" s="246"/>
      <c r="N88" s="238"/>
    </row>
    <row r="89" spans="1:14" ht="15.95" customHeight="1" thickBot="1" x14ac:dyDescent="0.3">
      <c r="A89" s="421"/>
      <c r="B89" s="430"/>
      <c r="C89" s="424"/>
      <c r="D89" s="111"/>
      <c r="E89" s="115"/>
      <c r="F89" s="46"/>
      <c r="G89" s="276"/>
      <c r="H89" s="92"/>
      <c r="I89" s="24"/>
      <c r="J89" s="238"/>
      <c r="K89" s="248"/>
      <c r="L89" s="238"/>
      <c r="M89" s="246"/>
      <c r="N89" s="238"/>
    </row>
    <row r="90" spans="1:14" ht="15.95" customHeight="1" thickBot="1" x14ac:dyDescent="0.3">
      <c r="A90" s="325">
        <v>2</v>
      </c>
      <c r="B90" s="324" t="s">
        <v>111</v>
      </c>
      <c r="C90" s="328">
        <v>40</v>
      </c>
      <c r="D90" s="71" t="s">
        <v>26</v>
      </c>
      <c r="E90" s="242">
        <v>0.04</v>
      </c>
      <c r="F90" s="240">
        <v>0.04</v>
      </c>
      <c r="G90" s="268">
        <v>44</v>
      </c>
      <c r="H90" s="60">
        <f t="shared" si="7"/>
        <v>1.76</v>
      </c>
      <c r="I90" s="394">
        <v>3.56</v>
      </c>
      <c r="J90" s="394">
        <v>1.32</v>
      </c>
      <c r="K90" s="385">
        <v>18.7</v>
      </c>
      <c r="L90" s="394">
        <v>106.4</v>
      </c>
      <c r="M90" s="386" t="s">
        <v>40</v>
      </c>
      <c r="N90" s="237"/>
    </row>
    <row r="91" spans="1:14" ht="15.95" customHeight="1" x14ac:dyDescent="0.25">
      <c r="A91" s="417">
        <v>3</v>
      </c>
      <c r="B91" s="420" t="s">
        <v>47</v>
      </c>
      <c r="C91" s="429" t="s">
        <v>112</v>
      </c>
      <c r="D91" s="20" t="s">
        <v>46</v>
      </c>
      <c r="E91" s="228">
        <v>1E-3</v>
      </c>
      <c r="F91" s="228">
        <v>1E-3</v>
      </c>
      <c r="G91" s="21">
        <v>750</v>
      </c>
      <c r="H91" s="10">
        <f t="shared" si="7"/>
        <v>0.75</v>
      </c>
      <c r="I91" s="128"/>
      <c r="J91" s="128"/>
      <c r="K91" s="129"/>
      <c r="L91" s="128"/>
      <c r="M91" s="129"/>
      <c r="N91" s="292"/>
    </row>
    <row r="92" spans="1:14" ht="15.95" customHeight="1" x14ac:dyDescent="0.25">
      <c r="A92" s="418"/>
      <c r="B92" s="421"/>
      <c r="C92" s="430"/>
      <c r="D92" s="4" t="s">
        <v>36</v>
      </c>
      <c r="E92" s="229">
        <v>0.01</v>
      </c>
      <c r="F92" s="229">
        <v>0.01</v>
      </c>
      <c r="G92" s="2">
        <v>72</v>
      </c>
      <c r="H92" s="13">
        <f t="shared" si="7"/>
        <v>0.72</v>
      </c>
      <c r="I92" s="396">
        <v>0.4</v>
      </c>
      <c r="J92" s="318">
        <v>0.2</v>
      </c>
      <c r="K92" s="319">
        <v>21.6</v>
      </c>
      <c r="L92" s="318">
        <v>83.4</v>
      </c>
      <c r="M92" s="407" t="s">
        <v>64</v>
      </c>
      <c r="N92" s="293"/>
    </row>
    <row r="93" spans="1:14" ht="15.95" customHeight="1" thickBot="1" x14ac:dyDescent="0.3">
      <c r="A93" s="419"/>
      <c r="B93" s="422"/>
      <c r="C93" s="431"/>
      <c r="D93" s="25"/>
      <c r="E93" s="230"/>
      <c r="F93" s="230"/>
      <c r="G93" s="6"/>
      <c r="H93" s="35"/>
      <c r="I93" s="132"/>
      <c r="J93" s="132"/>
      <c r="K93" s="133"/>
      <c r="L93" s="132"/>
      <c r="M93" s="133"/>
      <c r="N93" s="294"/>
    </row>
    <row r="94" spans="1:14" ht="15.95" customHeight="1" x14ac:dyDescent="0.25">
      <c r="A94" s="246"/>
      <c r="B94" s="99" t="s">
        <v>110</v>
      </c>
      <c r="C94" s="99"/>
      <c r="D94" s="252"/>
      <c r="E94" s="99"/>
      <c r="F94" s="99"/>
      <c r="G94" s="105"/>
      <c r="H94" s="99"/>
      <c r="I94" s="99"/>
      <c r="J94" s="99"/>
      <c r="K94" s="99"/>
      <c r="L94" s="99"/>
      <c r="M94" s="99"/>
      <c r="N94" s="104"/>
    </row>
    <row r="95" spans="1:14" ht="15.95" customHeight="1" x14ac:dyDescent="0.25">
      <c r="A95" s="449">
        <v>1</v>
      </c>
      <c r="B95" s="430" t="s">
        <v>157</v>
      </c>
      <c r="C95" s="487" t="s">
        <v>126</v>
      </c>
      <c r="D95" s="312" t="s">
        <v>48</v>
      </c>
      <c r="E95" s="103">
        <v>0.04</v>
      </c>
      <c r="F95" s="45">
        <v>0.04</v>
      </c>
      <c r="G95" s="120">
        <v>580</v>
      </c>
      <c r="H95" s="250">
        <f>E95*G95</f>
        <v>23.2</v>
      </c>
      <c r="I95" s="238"/>
      <c r="J95" s="238"/>
      <c r="K95" s="248"/>
      <c r="L95" s="238"/>
      <c r="M95" s="246"/>
      <c r="N95" s="238" t="s">
        <v>17</v>
      </c>
    </row>
    <row r="96" spans="1:14" ht="15.95" customHeight="1" x14ac:dyDescent="0.25">
      <c r="A96" s="421"/>
      <c r="B96" s="430"/>
      <c r="C96" s="487"/>
      <c r="D96" s="352" t="s">
        <v>41</v>
      </c>
      <c r="E96" s="103">
        <v>2E-3</v>
      </c>
      <c r="F96" s="45">
        <v>2E-3</v>
      </c>
      <c r="G96" s="120">
        <v>17</v>
      </c>
      <c r="H96" s="250">
        <f t="shared" ref="H96:H99" si="8">E96*G96</f>
        <v>3.4000000000000002E-2</v>
      </c>
      <c r="I96" s="238"/>
      <c r="J96" s="238"/>
      <c r="K96" s="248"/>
      <c r="L96" s="238"/>
      <c r="M96" s="246"/>
      <c r="N96" s="238"/>
    </row>
    <row r="97" spans="1:14" ht="15.95" customHeight="1" x14ac:dyDescent="0.25">
      <c r="A97" s="421"/>
      <c r="B97" s="430"/>
      <c r="C97" s="487"/>
      <c r="D97" s="352" t="s">
        <v>20</v>
      </c>
      <c r="E97" s="103">
        <v>3.0000000000000001E-3</v>
      </c>
      <c r="F97" s="45">
        <v>2E-3</v>
      </c>
      <c r="G97" s="120">
        <v>25</v>
      </c>
      <c r="H97" s="250">
        <f t="shared" si="8"/>
        <v>7.4999999999999997E-2</v>
      </c>
      <c r="I97" s="238"/>
      <c r="J97" s="238"/>
      <c r="K97" s="248"/>
      <c r="L97" s="238"/>
      <c r="M97" s="246"/>
      <c r="N97" s="238"/>
    </row>
    <row r="98" spans="1:14" ht="15.95" customHeight="1" x14ac:dyDescent="0.25">
      <c r="A98" s="421"/>
      <c r="B98" s="430"/>
      <c r="C98" s="487"/>
      <c r="D98" s="352" t="s">
        <v>69</v>
      </c>
      <c r="E98" s="103">
        <v>0.04</v>
      </c>
      <c r="F98" s="45">
        <v>0.04</v>
      </c>
      <c r="G98" s="120">
        <v>55</v>
      </c>
      <c r="H98" s="250">
        <f t="shared" si="8"/>
        <v>2.2000000000000002</v>
      </c>
      <c r="I98" s="238">
        <v>12.52</v>
      </c>
      <c r="J98" s="238">
        <v>8.48</v>
      </c>
      <c r="K98" s="248">
        <v>4.43</v>
      </c>
      <c r="L98" s="238">
        <v>144.12</v>
      </c>
      <c r="M98" s="246" t="s">
        <v>52</v>
      </c>
      <c r="N98" s="238"/>
    </row>
    <row r="99" spans="1:14" ht="15.95" customHeight="1" x14ac:dyDescent="0.25">
      <c r="A99" s="421"/>
      <c r="B99" s="430"/>
      <c r="C99" s="487"/>
      <c r="D99" s="352" t="s">
        <v>21</v>
      </c>
      <c r="E99" s="103">
        <v>4.0000000000000001E-3</v>
      </c>
      <c r="F99" s="45">
        <v>4.0000000000000001E-3</v>
      </c>
      <c r="G99" s="120">
        <v>130</v>
      </c>
      <c r="H99" s="250">
        <f t="shared" si="8"/>
        <v>0.52</v>
      </c>
      <c r="I99" s="238"/>
      <c r="J99" s="238"/>
      <c r="K99" s="248"/>
      <c r="L99" s="238"/>
      <c r="M99" s="246"/>
      <c r="N99" s="238"/>
    </row>
    <row r="100" spans="1:14" ht="15.95" customHeight="1" thickBot="1" x14ac:dyDescent="0.3">
      <c r="A100" s="421"/>
      <c r="B100" s="430"/>
      <c r="C100" s="487"/>
      <c r="D100" s="278" t="s">
        <v>22</v>
      </c>
      <c r="E100" s="115">
        <v>2E-3</v>
      </c>
      <c r="F100" s="46">
        <v>2E-3</v>
      </c>
      <c r="G100" s="118">
        <v>200</v>
      </c>
      <c r="H100" s="119">
        <f t="shared" ref="H100:H103" si="9">E100*G100</f>
        <v>0.4</v>
      </c>
      <c r="I100" s="238">
        <v>9.3000000000000007</v>
      </c>
      <c r="J100" s="238">
        <v>1.1000000000000001</v>
      </c>
      <c r="K100" s="248">
        <v>66.900000000000006</v>
      </c>
      <c r="L100" s="238">
        <v>314.7</v>
      </c>
      <c r="M100" s="246" t="s">
        <v>53</v>
      </c>
      <c r="N100" s="238"/>
    </row>
    <row r="101" spans="1:14" ht="15.95" customHeight="1" x14ac:dyDescent="0.25">
      <c r="A101" s="421"/>
      <c r="B101" s="430"/>
      <c r="C101" s="487"/>
      <c r="D101" s="278" t="s">
        <v>26</v>
      </c>
      <c r="E101" s="115">
        <v>8.0000000000000002E-3</v>
      </c>
      <c r="F101" s="46">
        <v>8.0000000000000002E-3</v>
      </c>
      <c r="G101" s="276">
        <v>44</v>
      </c>
      <c r="H101" s="124">
        <f t="shared" si="9"/>
        <v>0.35199999999999998</v>
      </c>
      <c r="I101" s="343"/>
      <c r="J101" s="343"/>
      <c r="K101" s="344"/>
      <c r="L101" s="343"/>
      <c r="M101" s="346"/>
      <c r="N101" s="343"/>
    </row>
    <row r="102" spans="1:14" ht="15.95" customHeight="1" x14ac:dyDescent="0.25">
      <c r="A102" s="421"/>
      <c r="B102" s="430"/>
      <c r="C102" s="487"/>
      <c r="D102" s="312" t="s">
        <v>50</v>
      </c>
      <c r="E102" s="298">
        <v>3.0000000000000001E-3</v>
      </c>
      <c r="F102" s="338">
        <v>3.0000000000000001E-3</v>
      </c>
      <c r="G102" s="269">
        <v>525</v>
      </c>
      <c r="H102" s="354">
        <f t="shared" si="9"/>
        <v>1.575</v>
      </c>
      <c r="I102" s="238"/>
      <c r="J102" s="238"/>
      <c r="K102" s="248"/>
      <c r="L102" s="238"/>
      <c r="M102" s="246"/>
      <c r="N102" s="238"/>
    </row>
    <row r="103" spans="1:14" ht="15.95" customHeight="1" thickBot="1" x14ac:dyDescent="0.3">
      <c r="A103" s="421"/>
      <c r="B103" s="430"/>
      <c r="C103" s="487"/>
      <c r="D103" s="312" t="s">
        <v>78</v>
      </c>
      <c r="E103" s="243">
        <v>3.0000000000000001E-3</v>
      </c>
      <c r="F103" s="241">
        <v>3.0000000000000001E-3</v>
      </c>
      <c r="G103" s="117">
        <v>158.33000000000001</v>
      </c>
      <c r="H103" s="250">
        <f t="shared" si="9"/>
        <v>0.47499000000000002</v>
      </c>
      <c r="I103" s="238"/>
      <c r="J103" s="238"/>
      <c r="K103" s="248"/>
      <c r="L103" s="238"/>
      <c r="M103" s="246"/>
      <c r="N103" s="238"/>
    </row>
    <row r="104" spans="1:14" ht="15.95" customHeight="1" thickBot="1" x14ac:dyDescent="0.3">
      <c r="A104" s="379">
        <v>2</v>
      </c>
      <c r="B104" s="382" t="s">
        <v>111</v>
      </c>
      <c r="C104" s="393">
        <v>40</v>
      </c>
      <c r="D104" s="353" t="s">
        <v>26</v>
      </c>
      <c r="E104" s="247">
        <v>0.04</v>
      </c>
      <c r="F104" s="237">
        <v>0.04</v>
      </c>
      <c r="G104" s="90">
        <v>44</v>
      </c>
      <c r="H104" s="116">
        <f t="shared" ref="H104" si="10">E104*G104</f>
        <v>1.76</v>
      </c>
      <c r="I104" s="394">
        <v>3.56</v>
      </c>
      <c r="J104" s="394">
        <v>1.32</v>
      </c>
      <c r="K104" s="385">
        <v>18.7</v>
      </c>
      <c r="L104" s="394">
        <v>106.4</v>
      </c>
      <c r="M104" s="386" t="s">
        <v>40</v>
      </c>
      <c r="N104" s="237"/>
    </row>
    <row r="105" spans="1:14" ht="15.95" customHeight="1" x14ac:dyDescent="0.25">
      <c r="A105" s="426">
        <v>3</v>
      </c>
      <c r="B105" s="420" t="s">
        <v>47</v>
      </c>
      <c r="C105" s="478" t="s">
        <v>112</v>
      </c>
      <c r="D105" s="20" t="s">
        <v>46</v>
      </c>
      <c r="E105" s="228">
        <v>1E-3</v>
      </c>
      <c r="F105" s="228">
        <v>1E-3</v>
      </c>
      <c r="G105" s="21">
        <v>750</v>
      </c>
      <c r="H105" s="250">
        <f t="shared" ref="H105:H106" si="11">E105*G105</f>
        <v>0.75</v>
      </c>
      <c r="I105" s="130"/>
      <c r="J105" s="130"/>
      <c r="K105" s="131"/>
      <c r="L105" s="130"/>
      <c r="M105" s="131"/>
      <c r="N105" s="238"/>
    </row>
    <row r="106" spans="1:14" ht="15.75" customHeight="1" thickBot="1" x14ac:dyDescent="0.3">
      <c r="A106" s="427"/>
      <c r="B106" s="421"/>
      <c r="C106" s="487"/>
      <c r="D106" s="25" t="s">
        <v>36</v>
      </c>
      <c r="E106" s="234">
        <v>0.01</v>
      </c>
      <c r="F106" s="234">
        <v>0.01</v>
      </c>
      <c r="G106" s="17">
        <v>72</v>
      </c>
      <c r="H106" s="10">
        <f t="shared" si="11"/>
        <v>0.72</v>
      </c>
      <c r="I106" s="396">
        <v>0.4</v>
      </c>
      <c r="J106" s="318">
        <v>0.2</v>
      </c>
      <c r="K106" s="319">
        <v>21.6</v>
      </c>
      <c r="L106" s="318">
        <v>83.4</v>
      </c>
      <c r="M106" s="407" t="s">
        <v>64</v>
      </c>
      <c r="N106" s="389"/>
    </row>
    <row r="107" spans="1:14" ht="3.75" customHeight="1" x14ac:dyDescent="0.25">
      <c r="A107" s="247"/>
      <c r="B107" s="245"/>
      <c r="C107" s="245"/>
      <c r="D107" s="258"/>
      <c r="E107" s="236"/>
      <c r="F107" s="236"/>
      <c r="G107" s="122"/>
      <c r="H107" s="122"/>
      <c r="I107" s="130"/>
      <c r="J107" s="210"/>
      <c r="K107" s="130"/>
      <c r="L107" s="210"/>
      <c r="M107" s="130"/>
      <c r="N107" s="24"/>
    </row>
    <row r="108" spans="1:14" ht="15" customHeight="1" thickBot="1" x14ac:dyDescent="0.3">
      <c r="A108" s="254"/>
      <c r="B108" s="255" t="s">
        <v>24</v>
      </c>
      <c r="C108" s="256"/>
      <c r="D108" s="259"/>
      <c r="E108" s="260"/>
      <c r="F108" s="260"/>
      <c r="G108" s="261"/>
      <c r="H108" s="262">
        <f>SUM(H84:H107)</f>
        <v>42.83999</v>
      </c>
      <c r="I108" s="54"/>
      <c r="J108" s="257"/>
      <c r="K108" s="54"/>
      <c r="L108" s="257">
        <f>SUM(L84:L107)</f>
        <v>998.91999999999985</v>
      </c>
      <c r="M108" s="54"/>
      <c r="N108" s="50"/>
    </row>
    <row r="109" spans="1:14" ht="15" customHeight="1" x14ac:dyDescent="0.25">
      <c r="A109" s="263"/>
      <c r="B109" s="264"/>
      <c r="C109" s="265"/>
      <c r="D109" s="266"/>
      <c r="E109" s="265"/>
      <c r="F109" s="265"/>
      <c r="G109" s="11"/>
      <c r="H109" s="267"/>
      <c r="I109" s="11"/>
      <c r="J109" s="11"/>
      <c r="K109" s="11"/>
      <c r="L109" s="11"/>
      <c r="M109" s="11"/>
      <c r="N109" s="12"/>
    </row>
    <row r="110" spans="1:14" ht="15" customHeight="1" x14ac:dyDescent="0.25">
      <c r="A110" s="263"/>
      <c r="B110" s="264"/>
      <c r="C110" s="265"/>
      <c r="D110" s="266"/>
      <c r="E110" s="265"/>
      <c r="F110" s="265"/>
      <c r="G110" s="11"/>
      <c r="H110" s="267"/>
      <c r="I110" s="11"/>
      <c r="J110" s="11"/>
      <c r="K110" s="11"/>
      <c r="L110" s="11"/>
      <c r="M110" s="11"/>
      <c r="N110" s="12"/>
    </row>
    <row r="111" spans="1:14" ht="15" customHeight="1" x14ac:dyDescent="0.25">
      <c r="A111" s="263"/>
      <c r="B111" s="264"/>
      <c r="C111" s="265"/>
      <c r="D111" s="266"/>
      <c r="E111" s="265"/>
      <c r="F111" s="265"/>
      <c r="G111" s="11"/>
      <c r="H111" s="267"/>
      <c r="I111" s="11"/>
      <c r="J111" s="11"/>
      <c r="K111" s="11"/>
      <c r="L111" s="11"/>
      <c r="M111" s="11"/>
      <c r="N111" s="12"/>
    </row>
    <row r="112" spans="1:14" ht="15" customHeight="1" x14ac:dyDescent="0.25">
      <c r="A112" s="263"/>
      <c r="B112" s="264"/>
      <c r="C112" s="265"/>
      <c r="D112" s="266"/>
      <c r="E112" s="265"/>
      <c r="F112" s="265"/>
      <c r="G112" s="11"/>
      <c r="H112" s="267"/>
      <c r="I112" s="11"/>
      <c r="J112" s="11"/>
      <c r="K112" s="11"/>
      <c r="L112" s="11"/>
      <c r="M112" s="11"/>
      <c r="N112" s="12"/>
    </row>
    <row r="113" spans="1:14" ht="15" customHeight="1" x14ac:dyDescent="0.25">
      <c r="A113" s="263"/>
      <c r="B113" s="264"/>
      <c r="C113" s="265"/>
      <c r="D113" s="266"/>
      <c r="E113" s="265"/>
      <c r="F113" s="265"/>
      <c r="G113" s="11"/>
      <c r="H113" s="267"/>
      <c r="I113" s="11"/>
      <c r="J113" s="11"/>
      <c r="K113" s="11"/>
      <c r="L113" s="11"/>
      <c r="M113" s="11"/>
      <c r="N113" s="12"/>
    </row>
    <row r="114" spans="1:14" ht="15" customHeight="1" x14ac:dyDescent="0.25">
      <c r="A114" s="263"/>
      <c r="B114" s="264"/>
      <c r="C114" s="265"/>
      <c r="D114" s="266"/>
      <c r="E114" s="265"/>
      <c r="F114" s="265"/>
      <c r="G114" s="11"/>
      <c r="H114" s="267"/>
      <c r="I114" s="11"/>
      <c r="J114" s="11"/>
      <c r="K114" s="11"/>
      <c r="L114" s="11"/>
      <c r="M114" s="11"/>
      <c r="N114" s="12"/>
    </row>
    <row r="115" spans="1:14" ht="15" customHeight="1" x14ac:dyDescent="0.25">
      <c r="A115" s="263"/>
      <c r="B115" s="264"/>
      <c r="C115" s="265"/>
      <c r="D115" s="266"/>
      <c r="E115" s="265"/>
      <c r="F115" s="265"/>
      <c r="G115" s="11"/>
      <c r="H115" s="267"/>
      <c r="I115" s="11"/>
      <c r="J115" s="11"/>
      <c r="K115" s="11"/>
      <c r="L115" s="11"/>
      <c r="M115" s="11"/>
      <c r="N115" s="12"/>
    </row>
    <row r="116" spans="1:14" ht="15" customHeight="1" x14ac:dyDescent="0.25">
      <c r="A116" s="263"/>
      <c r="B116" s="264"/>
      <c r="C116" s="265"/>
      <c r="D116" s="266"/>
      <c r="E116" s="265"/>
      <c r="F116" s="265"/>
      <c r="G116" s="11"/>
      <c r="H116" s="267"/>
      <c r="I116" s="11"/>
      <c r="J116" s="11"/>
      <c r="K116" s="11"/>
      <c r="L116" s="11"/>
      <c r="M116" s="11"/>
      <c r="N116" s="12"/>
    </row>
    <row r="117" spans="1:14" ht="15" customHeight="1" x14ac:dyDescent="0.25">
      <c r="A117" s="263"/>
      <c r="B117" s="264"/>
      <c r="C117" s="265"/>
      <c r="D117" s="266"/>
      <c r="E117" s="265"/>
      <c r="F117" s="265"/>
      <c r="G117" s="11"/>
      <c r="H117" s="267"/>
      <c r="I117" s="11"/>
      <c r="J117" s="11"/>
      <c r="K117" s="11"/>
      <c r="L117" s="11"/>
      <c r="M117" s="11"/>
      <c r="N117" s="12"/>
    </row>
    <row r="118" spans="1:14" ht="15" customHeight="1" x14ac:dyDescent="0.25">
      <c r="A118" s="263"/>
      <c r="B118" s="264"/>
      <c r="C118" s="265"/>
      <c r="D118" s="266"/>
      <c r="E118" s="265"/>
      <c r="F118" s="265"/>
      <c r="G118" s="11"/>
      <c r="H118" s="267"/>
      <c r="I118" s="11"/>
      <c r="J118" s="11"/>
      <c r="K118" s="11"/>
      <c r="L118" s="11"/>
      <c r="M118" s="11"/>
      <c r="N118" s="12"/>
    </row>
    <row r="119" spans="1:14" ht="12" customHeight="1" x14ac:dyDescent="0.25">
      <c r="A119" s="263"/>
      <c r="B119" s="264"/>
      <c r="C119" s="265"/>
      <c r="D119" s="266"/>
      <c r="E119" s="265"/>
      <c r="F119" s="265"/>
      <c r="G119" s="11"/>
      <c r="H119" s="267"/>
      <c r="I119" s="11"/>
      <c r="J119" s="11"/>
      <c r="K119" s="11"/>
      <c r="L119" s="11"/>
      <c r="M119" s="11"/>
      <c r="N119" s="12"/>
    </row>
    <row r="120" spans="1:14" ht="12" customHeight="1" x14ac:dyDescent="0.25">
      <c r="A120" s="263"/>
      <c r="B120" s="264"/>
      <c r="C120" s="265"/>
      <c r="D120" s="266"/>
      <c r="E120" s="265"/>
      <c r="F120" s="265"/>
      <c r="G120" s="11"/>
      <c r="H120" s="267"/>
      <c r="I120" s="11"/>
      <c r="J120" s="11"/>
      <c r="K120" s="11"/>
      <c r="L120" s="11"/>
      <c r="M120" s="11"/>
      <c r="N120" s="12"/>
    </row>
    <row r="121" spans="1:14" ht="12" customHeight="1" x14ac:dyDescent="0.25">
      <c r="A121" s="263"/>
      <c r="B121" s="264"/>
      <c r="C121" s="265"/>
      <c r="D121" s="266"/>
      <c r="E121" s="265"/>
      <c r="F121" s="265"/>
      <c r="G121" s="11"/>
      <c r="H121" s="267"/>
      <c r="I121" s="11"/>
      <c r="J121" s="11"/>
      <c r="K121" s="11"/>
      <c r="L121" s="11"/>
      <c r="M121" s="11"/>
      <c r="N121" s="12"/>
    </row>
    <row r="122" spans="1:14" x14ac:dyDescent="0.25">
      <c r="A122" s="263"/>
      <c r="B122" s="264"/>
      <c r="C122" s="265"/>
      <c r="D122" s="266"/>
      <c r="E122" s="265"/>
      <c r="F122" s="265"/>
      <c r="G122" s="11"/>
      <c r="H122" s="267"/>
      <c r="I122" s="11"/>
      <c r="J122" s="11"/>
      <c r="K122" s="11"/>
      <c r="L122" s="11"/>
      <c r="M122" s="11"/>
      <c r="N122" s="12"/>
    </row>
    <row r="123" spans="1:14" ht="15.75" thickBot="1" x14ac:dyDescent="0.3">
      <c r="A123" s="263"/>
      <c r="B123" s="264"/>
      <c r="C123" s="265"/>
      <c r="D123" s="266"/>
      <c r="E123" s="265"/>
      <c r="F123" s="265"/>
      <c r="G123" s="11"/>
      <c r="H123" s="267"/>
      <c r="I123" s="11"/>
      <c r="J123" s="11"/>
      <c r="K123" s="11"/>
      <c r="L123" s="11"/>
      <c r="M123" s="11"/>
      <c r="N123" s="12"/>
    </row>
    <row r="124" spans="1:14" ht="15" customHeight="1" x14ac:dyDescent="0.25">
      <c r="A124" s="435"/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7"/>
    </row>
    <row r="125" spans="1:14" ht="15" customHeight="1" x14ac:dyDescent="0.25">
      <c r="A125" s="438" t="s">
        <v>34</v>
      </c>
      <c r="B125" s="439"/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40"/>
    </row>
    <row r="126" spans="1:14" ht="25.5" x14ac:dyDescent="0.25">
      <c r="A126" s="227" t="s">
        <v>0</v>
      </c>
      <c r="B126" s="229"/>
      <c r="C126" s="229" t="s">
        <v>1</v>
      </c>
      <c r="D126" s="4" t="s">
        <v>2</v>
      </c>
      <c r="E126" s="229" t="s">
        <v>3</v>
      </c>
      <c r="F126" s="229" t="s">
        <v>4</v>
      </c>
      <c r="G126" s="2" t="s">
        <v>5</v>
      </c>
      <c r="H126" s="229" t="s">
        <v>6</v>
      </c>
      <c r="I126" s="229" t="s">
        <v>7</v>
      </c>
      <c r="J126" s="231" t="s">
        <v>8</v>
      </c>
      <c r="K126" s="229" t="s">
        <v>9</v>
      </c>
      <c r="L126" s="229" t="s">
        <v>10</v>
      </c>
      <c r="M126" s="229" t="s">
        <v>11</v>
      </c>
      <c r="N126" s="235" t="s">
        <v>12</v>
      </c>
    </row>
    <row r="127" spans="1:14" ht="15" customHeight="1" thickBot="1" x14ac:dyDescent="0.3">
      <c r="A127" s="232"/>
      <c r="B127" s="234" t="s">
        <v>13</v>
      </c>
      <c r="C127" s="229" t="s">
        <v>14</v>
      </c>
      <c r="D127" s="16"/>
      <c r="E127" s="234" t="s">
        <v>14</v>
      </c>
      <c r="F127" s="234" t="s">
        <v>14</v>
      </c>
      <c r="G127" s="17" t="s">
        <v>15</v>
      </c>
      <c r="H127" s="234" t="s">
        <v>16</v>
      </c>
      <c r="I127" s="234" t="s">
        <v>14</v>
      </c>
      <c r="J127" s="234" t="s">
        <v>14</v>
      </c>
      <c r="K127" s="234" t="s">
        <v>14</v>
      </c>
      <c r="L127" s="234" t="s">
        <v>14</v>
      </c>
      <c r="M127" s="234"/>
      <c r="N127" s="7"/>
    </row>
    <row r="128" spans="1:14" ht="15.95" customHeight="1" x14ac:dyDescent="0.25">
      <c r="A128" s="420">
        <v>1</v>
      </c>
      <c r="B128" s="429" t="s">
        <v>158</v>
      </c>
      <c r="C128" s="441" t="s">
        <v>159</v>
      </c>
      <c r="D128" s="71"/>
      <c r="E128" s="242"/>
      <c r="F128" s="240"/>
      <c r="G128" s="268"/>
      <c r="H128" s="116">
        <f>E128*G128</f>
        <v>0</v>
      </c>
      <c r="I128" s="37"/>
      <c r="J128" s="237"/>
      <c r="K128" s="247"/>
      <c r="L128" s="237"/>
      <c r="M128" s="245"/>
      <c r="N128" s="238" t="s">
        <v>17</v>
      </c>
    </row>
    <row r="129" spans="1:14" ht="15.95" customHeight="1" x14ac:dyDescent="0.25">
      <c r="A129" s="421"/>
      <c r="B129" s="430"/>
      <c r="C129" s="424"/>
      <c r="D129" s="114" t="s">
        <v>26</v>
      </c>
      <c r="E129" s="103">
        <v>0.05</v>
      </c>
      <c r="F129" s="103">
        <v>0.05</v>
      </c>
      <c r="G129" s="270">
        <v>44</v>
      </c>
      <c r="H129" s="92">
        <f>E129*G129</f>
        <v>2.2000000000000002</v>
      </c>
      <c r="I129" s="24">
        <v>7.53</v>
      </c>
      <c r="J129" s="238">
        <v>10.95</v>
      </c>
      <c r="K129" s="248">
        <v>7.5</v>
      </c>
      <c r="L129" s="238">
        <v>229.6</v>
      </c>
      <c r="M129" s="246" t="s">
        <v>105</v>
      </c>
      <c r="N129" s="238"/>
    </row>
    <row r="130" spans="1:14" ht="15.95" customHeight="1" x14ac:dyDescent="0.25">
      <c r="A130" s="421"/>
      <c r="B130" s="430"/>
      <c r="C130" s="424"/>
      <c r="D130" s="72" t="s">
        <v>87</v>
      </c>
      <c r="E130" s="243">
        <v>1.2E-2</v>
      </c>
      <c r="F130" s="243">
        <v>1.2E-2</v>
      </c>
      <c r="G130" s="269">
        <v>590</v>
      </c>
      <c r="H130" s="117">
        <f t="shared" ref="H130:H137" si="12">E130*G130</f>
        <v>7.08</v>
      </c>
      <c r="I130" s="24"/>
      <c r="J130" s="238"/>
      <c r="K130" s="248"/>
      <c r="L130" s="238"/>
      <c r="M130" s="246"/>
      <c r="N130" s="238"/>
    </row>
    <row r="131" spans="1:14" ht="15.95" customHeight="1" x14ac:dyDescent="0.25">
      <c r="A131" s="421"/>
      <c r="B131" s="430"/>
      <c r="C131" s="424"/>
      <c r="D131" s="72" t="s">
        <v>50</v>
      </c>
      <c r="E131" s="243">
        <v>5.0000000000000001E-3</v>
      </c>
      <c r="F131" s="243">
        <v>5.0000000000000001E-3</v>
      </c>
      <c r="G131" s="269">
        <v>525</v>
      </c>
      <c r="H131" s="92">
        <f t="shared" si="12"/>
        <v>2.625</v>
      </c>
      <c r="I131" s="24"/>
      <c r="J131" s="238"/>
      <c r="K131" s="248"/>
      <c r="L131" s="238"/>
      <c r="M131" s="246"/>
      <c r="N131" s="238"/>
    </row>
    <row r="132" spans="1:14" ht="15.95" customHeight="1" x14ac:dyDescent="0.25">
      <c r="A132" s="421"/>
      <c r="B132" s="430"/>
      <c r="C132" s="424"/>
      <c r="D132" s="72"/>
      <c r="E132" s="243"/>
      <c r="F132" s="243"/>
      <c r="G132" s="269"/>
      <c r="H132" s="117"/>
      <c r="I132" s="24"/>
      <c r="J132" s="238"/>
      <c r="K132" s="248"/>
      <c r="L132" s="238"/>
      <c r="M132" s="246"/>
      <c r="N132" s="238"/>
    </row>
    <row r="133" spans="1:14" ht="15.95" customHeight="1" thickBot="1" x14ac:dyDescent="0.3">
      <c r="A133" s="421"/>
      <c r="B133" s="430"/>
      <c r="C133" s="424"/>
      <c r="D133" s="73"/>
      <c r="E133" s="244"/>
      <c r="F133" s="244"/>
      <c r="G133" s="271"/>
      <c r="H133" s="92"/>
      <c r="I133" s="24"/>
      <c r="J133" s="238"/>
      <c r="K133" s="248"/>
      <c r="L133" s="238"/>
      <c r="M133" s="246"/>
      <c r="N133" s="238"/>
    </row>
    <row r="134" spans="1:14" ht="15.95" customHeight="1" x14ac:dyDescent="0.25">
      <c r="A134" s="417"/>
      <c r="B134" s="420"/>
      <c r="C134" s="423"/>
      <c r="D134" s="114"/>
      <c r="E134" s="103"/>
      <c r="F134" s="45"/>
      <c r="G134" s="270"/>
      <c r="H134" s="116"/>
      <c r="I134" s="292"/>
      <c r="J134" s="292"/>
      <c r="K134" s="303"/>
      <c r="L134" s="292"/>
      <c r="M134" s="299"/>
      <c r="N134" s="237"/>
    </row>
    <row r="135" spans="1:14" ht="15.95" customHeight="1" thickBot="1" x14ac:dyDescent="0.3">
      <c r="A135" s="419"/>
      <c r="B135" s="422"/>
      <c r="C135" s="425"/>
      <c r="D135" s="112"/>
      <c r="E135" s="248"/>
      <c r="F135" s="238"/>
      <c r="G135" s="91"/>
      <c r="H135" s="63"/>
      <c r="I135" s="27"/>
      <c r="J135" s="238"/>
      <c r="K135" s="248"/>
      <c r="L135" s="238"/>
      <c r="M135" s="246"/>
      <c r="N135" s="238"/>
    </row>
    <row r="136" spans="1:14" ht="15.95" customHeight="1" x14ac:dyDescent="0.25">
      <c r="A136" s="417">
        <v>3</v>
      </c>
      <c r="B136" s="420" t="s">
        <v>47</v>
      </c>
      <c r="C136" s="478" t="s">
        <v>27</v>
      </c>
      <c r="D136" s="272" t="s">
        <v>46</v>
      </c>
      <c r="E136" s="228">
        <v>1E-3</v>
      </c>
      <c r="F136" s="228">
        <v>1E-3</v>
      </c>
      <c r="G136" s="34">
        <v>750</v>
      </c>
      <c r="H136" s="120">
        <f>E136*G136</f>
        <v>0.75</v>
      </c>
      <c r="I136" s="131"/>
      <c r="J136" s="128"/>
      <c r="K136" s="129"/>
      <c r="L136" s="128"/>
      <c r="M136" s="129"/>
      <c r="N136" s="237"/>
    </row>
    <row r="137" spans="1:14" ht="15.95" customHeight="1" x14ac:dyDescent="0.25">
      <c r="A137" s="418"/>
      <c r="B137" s="421"/>
      <c r="C137" s="487"/>
      <c r="D137" s="273" t="s">
        <v>36</v>
      </c>
      <c r="E137" s="229">
        <v>1.4999999999999999E-2</v>
      </c>
      <c r="F137" s="229">
        <v>1.4999999999999999E-2</v>
      </c>
      <c r="G137" s="13">
        <v>72</v>
      </c>
      <c r="H137" s="92">
        <f t="shared" si="12"/>
        <v>1.08</v>
      </c>
      <c r="I137" s="396">
        <v>0.4</v>
      </c>
      <c r="J137" s="318">
        <v>0.2</v>
      </c>
      <c r="K137" s="319">
        <v>21.6</v>
      </c>
      <c r="L137" s="318">
        <v>83.4</v>
      </c>
      <c r="M137" s="407" t="s">
        <v>64</v>
      </c>
      <c r="N137" s="238"/>
    </row>
    <row r="138" spans="1:14" ht="15.95" customHeight="1" thickBot="1" x14ac:dyDescent="0.3">
      <c r="A138" s="419"/>
      <c r="B138" s="422"/>
      <c r="C138" s="494"/>
      <c r="D138" s="274"/>
      <c r="E138" s="230"/>
      <c r="F138" s="230"/>
      <c r="G138" s="35"/>
      <c r="H138" s="119"/>
      <c r="I138" s="133"/>
      <c r="J138" s="132"/>
      <c r="K138" s="133"/>
      <c r="L138" s="132"/>
      <c r="M138" s="133"/>
      <c r="N138" s="239"/>
    </row>
    <row r="139" spans="1:14" ht="15.95" customHeight="1" x14ac:dyDescent="0.25">
      <c r="A139" s="246"/>
      <c r="B139" s="246"/>
      <c r="C139" s="246"/>
      <c r="D139" s="251"/>
      <c r="E139" s="246"/>
      <c r="F139" s="246"/>
      <c r="G139" s="10"/>
      <c r="H139" s="10"/>
      <c r="I139" s="210"/>
      <c r="J139" s="210"/>
      <c r="K139" s="210"/>
      <c r="L139" s="210"/>
      <c r="M139" s="210"/>
      <c r="N139" s="110"/>
    </row>
    <row r="140" spans="1:14" ht="15.95" customHeight="1" x14ac:dyDescent="0.25">
      <c r="A140" s="246"/>
      <c r="B140" s="99" t="s">
        <v>110</v>
      </c>
      <c r="C140" s="99"/>
      <c r="D140" s="252"/>
      <c r="E140" s="99"/>
      <c r="F140" s="99"/>
      <c r="G140" s="105"/>
      <c r="H140" s="99"/>
      <c r="I140" s="99"/>
      <c r="J140" s="99"/>
      <c r="K140" s="99"/>
      <c r="L140" s="99"/>
      <c r="M140" s="99"/>
      <c r="N140" s="104"/>
    </row>
    <row r="141" spans="1:14" ht="15.95" customHeight="1" x14ac:dyDescent="0.25">
      <c r="A141" s="449">
        <v>1</v>
      </c>
      <c r="B141" s="430" t="s">
        <v>144</v>
      </c>
      <c r="C141" s="424" t="s">
        <v>143</v>
      </c>
      <c r="D141" s="114" t="s">
        <v>114</v>
      </c>
      <c r="E141" s="103">
        <v>0.11</v>
      </c>
      <c r="F141" s="45">
        <v>0.09</v>
      </c>
      <c r="G141" s="120">
        <v>190</v>
      </c>
      <c r="H141" s="250">
        <f>E141*G141</f>
        <v>20.9</v>
      </c>
      <c r="I141" s="238"/>
      <c r="J141" s="238"/>
      <c r="K141" s="248"/>
      <c r="L141" s="238"/>
      <c r="M141" s="246"/>
      <c r="N141" s="238" t="s">
        <v>17</v>
      </c>
    </row>
    <row r="142" spans="1:14" ht="15.95" customHeight="1" x14ac:dyDescent="0.25">
      <c r="A142" s="421"/>
      <c r="B142" s="430"/>
      <c r="C142" s="424"/>
      <c r="D142" s="114" t="s">
        <v>41</v>
      </c>
      <c r="E142" s="103">
        <v>4.0000000000000001E-3</v>
      </c>
      <c r="F142" s="45">
        <v>4.0000000000000001E-3</v>
      </c>
      <c r="G142" s="120">
        <v>17</v>
      </c>
      <c r="H142" s="250">
        <f t="shared" ref="H142:H147" si="13">E142*G142</f>
        <v>6.8000000000000005E-2</v>
      </c>
      <c r="I142" s="238"/>
      <c r="J142" s="238"/>
      <c r="K142" s="248"/>
      <c r="L142" s="238"/>
      <c r="M142" s="246"/>
      <c r="N142" s="238"/>
    </row>
    <row r="143" spans="1:14" ht="15.95" customHeight="1" x14ac:dyDescent="0.25">
      <c r="A143" s="421"/>
      <c r="B143" s="430"/>
      <c r="C143" s="424"/>
      <c r="D143" s="114" t="s">
        <v>55</v>
      </c>
      <c r="E143" s="103">
        <v>5.0000000000000001E-3</v>
      </c>
      <c r="F143" s="45">
        <v>5.0000000000000001E-3</v>
      </c>
      <c r="G143" s="120">
        <v>130</v>
      </c>
      <c r="H143" s="277">
        <f>E143*G143</f>
        <v>0.65</v>
      </c>
      <c r="I143" s="238">
        <v>7.87</v>
      </c>
      <c r="J143" s="238">
        <v>9.3800000000000008</v>
      </c>
      <c r="K143" s="248">
        <v>3.68</v>
      </c>
      <c r="L143" s="238">
        <v>129.5</v>
      </c>
      <c r="M143" s="246" t="s">
        <v>57</v>
      </c>
      <c r="N143" s="238"/>
    </row>
    <row r="144" spans="1:14" ht="15.95" customHeight="1" x14ac:dyDescent="0.25">
      <c r="A144" s="421"/>
      <c r="B144" s="430"/>
      <c r="C144" s="424"/>
      <c r="D144" s="114" t="s">
        <v>44</v>
      </c>
      <c r="E144" s="103">
        <v>3.0000000000000001E-3</v>
      </c>
      <c r="F144" s="45">
        <v>3.0000000000000001E-3</v>
      </c>
      <c r="G144" s="120">
        <v>30</v>
      </c>
      <c r="H144" s="250">
        <f t="shared" si="13"/>
        <v>0.09</v>
      </c>
      <c r="I144" s="238"/>
      <c r="J144" s="238"/>
      <c r="K144" s="248"/>
      <c r="L144" s="238"/>
      <c r="M144" s="246"/>
      <c r="N144" s="238"/>
    </row>
    <row r="145" spans="1:14" ht="15.95" customHeight="1" x14ac:dyDescent="0.25">
      <c r="A145" s="421"/>
      <c r="B145" s="430"/>
      <c r="C145" s="424"/>
      <c r="D145" s="114" t="s">
        <v>22</v>
      </c>
      <c r="E145" s="103">
        <v>3.0000000000000001E-3</v>
      </c>
      <c r="F145" s="45">
        <v>3.0000000000000001E-3</v>
      </c>
      <c r="G145" s="120">
        <v>200</v>
      </c>
      <c r="H145" s="250">
        <f t="shared" si="13"/>
        <v>0.6</v>
      </c>
      <c r="I145" s="238"/>
      <c r="J145" s="238"/>
      <c r="K145" s="248"/>
      <c r="L145" s="238"/>
      <c r="M145" s="246"/>
      <c r="N145" s="238"/>
    </row>
    <row r="146" spans="1:14" ht="15.95" customHeight="1" x14ac:dyDescent="0.25">
      <c r="A146" s="421"/>
      <c r="B146" s="430"/>
      <c r="C146" s="424"/>
      <c r="D146" s="114" t="s">
        <v>56</v>
      </c>
      <c r="E146" s="103">
        <v>0.05</v>
      </c>
      <c r="F146" s="45">
        <v>0.05</v>
      </c>
      <c r="G146" s="120">
        <v>38</v>
      </c>
      <c r="H146" s="250">
        <f t="shared" si="13"/>
        <v>1.9000000000000001</v>
      </c>
      <c r="I146" s="238">
        <v>4</v>
      </c>
      <c r="J146" s="238">
        <v>0.9</v>
      </c>
      <c r="K146" s="248">
        <v>25.5</v>
      </c>
      <c r="L146" s="238">
        <v>120.2</v>
      </c>
      <c r="M146" s="246" t="s">
        <v>38</v>
      </c>
      <c r="N146" s="238"/>
    </row>
    <row r="147" spans="1:14" ht="15.95" customHeight="1" x14ac:dyDescent="0.25">
      <c r="A147" s="421"/>
      <c r="B147" s="430"/>
      <c r="C147" s="424"/>
      <c r="D147" s="114" t="s">
        <v>20</v>
      </c>
      <c r="E147" s="103">
        <v>5.0000000000000001E-3</v>
      </c>
      <c r="F147" s="45">
        <v>5.0000000000000001E-3</v>
      </c>
      <c r="G147" s="120">
        <v>25</v>
      </c>
      <c r="H147" s="250">
        <f t="shared" si="13"/>
        <v>0.125</v>
      </c>
      <c r="I147" s="238"/>
      <c r="J147" s="238"/>
      <c r="K147" s="248"/>
      <c r="L147" s="238"/>
      <c r="M147" s="246"/>
      <c r="N147" s="238"/>
    </row>
    <row r="148" spans="1:14" ht="15.95" customHeight="1" x14ac:dyDescent="0.25">
      <c r="A148" s="421"/>
      <c r="B148" s="430"/>
      <c r="C148" s="424"/>
      <c r="D148" s="72" t="s">
        <v>50</v>
      </c>
      <c r="E148" s="298">
        <v>5.0000000000000001E-3</v>
      </c>
      <c r="F148" s="338">
        <v>5.0000000000000001E-3</v>
      </c>
      <c r="G148" s="117">
        <v>525</v>
      </c>
      <c r="H148" s="250">
        <f t="shared" ref="H148:H149" si="14">E148*G148</f>
        <v>2.625</v>
      </c>
      <c r="I148" s="238"/>
      <c r="J148" s="238"/>
      <c r="K148" s="248"/>
      <c r="L148" s="238"/>
      <c r="M148" s="246"/>
      <c r="N148" s="238"/>
    </row>
    <row r="149" spans="1:14" ht="15.95" customHeight="1" x14ac:dyDescent="0.25">
      <c r="A149" s="421"/>
      <c r="B149" s="430"/>
      <c r="C149" s="424"/>
      <c r="D149" s="72" t="s">
        <v>43</v>
      </c>
      <c r="E149" s="243">
        <v>5.0000000000000001E-3</v>
      </c>
      <c r="F149" s="241">
        <v>5.0000000000000001E-3</v>
      </c>
      <c r="G149" s="117">
        <v>40</v>
      </c>
      <c r="H149" s="250">
        <f t="shared" si="14"/>
        <v>0.2</v>
      </c>
      <c r="I149" s="238"/>
      <c r="J149" s="238"/>
      <c r="K149" s="248"/>
      <c r="L149" s="238"/>
      <c r="M149" s="246"/>
      <c r="N149" s="238"/>
    </row>
    <row r="150" spans="1:14" ht="15.95" customHeight="1" thickBot="1" x14ac:dyDescent="0.3">
      <c r="A150" s="422"/>
      <c r="B150" s="430"/>
      <c r="C150" s="424"/>
      <c r="D150" s="111"/>
      <c r="E150" s="115"/>
      <c r="F150" s="46"/>
      <c r="G150" s="118"/>
      <c r="H150" s="84"/>
      <c r="I150" s="238"/>
      <c r="J150" s="238"/>
      <c r="K150" s="248"/>
      <c r="L150" s="238"/>
      <c r="M150" s="246"/>
      <c r="N150" s="238"/>
    </row>
    <row r="151" spans="1:14" ht="15.95" customHeight="1" x14ac:dyDescent="0.25">
      <c r="A151" s="417">
        <v>2</v>
      </c>
      <c r="B151" s="420" t="s">
        <v>111</v>
      </c>
      <c r="C151" s="423">
        <v>60</v>
      </c>
      <c r="D151" s="74" t="s">
        <v>26</v>
      </c>
      <c r="E151" s="247">
        <v>0.06</v>
      </c>
      <c r="F151" s="237">
        <v>0.06</v>
      </c>
      <c r="G151" s="90">
        <v>44</v>
      </c>
      <c r="H151" s="116">
        <f t="shared" ref="H151" si="15">E151*G151</f>
        <v>2.6399999999999997</v>
      </c>
      <c r="I151" s="394">
        <v>3.56</v>
      </c>
      <c r="J151" s="394">
        <v>1.32</v>
      </c>
      <c r="K151" s="385">
        <v>18.7</v>
      </c>
      <c r="L151" s="394">
        <v>106.4</v>
      </c>
      <c r="M151" s="386" t="s">
        <v>40</v>
      </c>
      <c r="N151" s="237"/>
    </row>
    <row r="152" spans="1:14" ht="15.95" customHeight="1" thickBot="1" x14ac:dyDescent="0.3">
      <c r="A152" s="419"/>
      <c r="B152" s="422"/>
      <c r="C152" s="425"/>
      <c r="D152" s="113"/>
      <c r="E152" s="249"/>
      <c r="F152" s="239"/>
      <c r="G152" s="63"/>
      <c r="H152" s="63"/>
      <c r="I152" s="239"/>
      <c r="J152" s="239"/>
      <c r="K152" s="249"/>
      <c r="L152" s="239"/>
      <c r="M152" s="26"/>
      <c r="N152" s="239"/>
    </row>
    <row r="153" spans="1:14" ht="15.95" customHeight="1" x14ac:dyDescent="0.25">
      <c r="A153" s="426">
        <v>3</v>
      </c>
      <c r="B153" s="420" t="s">
        <v>47</v>
      </c>
      <c r="C153" s="429" t="s">
        <v>27</v>
      </c>
      <c r="D153" s="20" t="s">
        <v>46</v>
      </c>
      <c r="E153" s="228">
        <v>1E-3</v>
      </c>
      <c r="F153" s="228">
        <v>1E-3</v>
      </c>
      <c r="G153" s="21">
        <v>750</v>
      </c>
      <c r="H153" s="250">
        <f t="shared" ref="H153:H154" si="16">E153*G153</f>
        <v>0.75</v>
      </c>
      <c r="I153" s="130"/>
      <c r="J153" s="130"/>
      <c r="K153" s="131"/>
      <c r="L153" s="130"/>
      <c r="M153" s="131"/>
      <c r="N153" s="238"/>
    </row>
    <row r="154" spans="1:14" ht="15.95" customHeight="1" thickBot="1" x14ac:dyDescent="0.3">
      <c r="A154" s="427"/>
      <c r="B154" s="421"/>
      <c r="C154" s="430"/>
      <c r="D154" s="16" t="s">
        <v>36</v>
      </c>
      <c r="E154" s="234">
        <v>1.4999999999999999E-2</v>
      </c>
      <c r="F154" s="234">
        <v>1.4999999999999999E-2</v>
      </c>
      <c r="G154" s="17">
        <v>72</v>
      </c>
      <c r="H154" s="84">
        <f t="shared" si="16"/>
        <v>1.08</v>
      </c>
      <c r="I154" s="396">
        <v>0.4</v>
      </c>
      <c r="J154" s="318">
        <v>0.2</v>
      </c>
      <c r="K154" s="319">
        <v>21.6</v>
      </c>
      <c r="L154" s="318">
        <v>83.4</v>
      </c>
      <c r="M154" s="407" t="s">
        <v>64</v>
      </c>
      <c r="N154" s="238"/>
    </row>
    <row r="155" spans="1:14" ht="12" customHeight="1" x14ac:dyDescent="0.25">
      <c r="A155" s="247"/>
      <c r="B155" s="245"/>
      <c r="C155" s="245"/>
      <c r="D155" s="258"/>
      <c r="E155" s="236"/>
      <c r="F155" s="236"/>
      <c r="G155" s="122"/>
      <c r="H155" s="122"/>
      <c r="I155" s="128"/>
      <c r="J155" s="253"/>
      <c r="K155" s="128"/>
      <c r="L155" s="253"/>
      <c r="M155" s="128"/>
      <c r="N155" s="37"/>
    </row>
    <row r="156" spans="1:14" ht="12" customHeight="1" thickBot="1" x14ac:dyDescent="0.3">
      <c r="A156" s="254"/>
      <c r="B156" s="255" t="s">
        <v>24</v>
      </c>
      <c r="C156" s="256"/>
      <c r="D156" s="259"/>
      <c r="E156" s="260"/>
      <c r="F156" s="260"/>
      <c r="G156" s="261"/>
      <c r="H156" s="262">
        <f>SUM(H128:H155)</f>
        <v>45.363</v>
      </c>
      <c r="I156" s="54">
        <f>SUM(I128:I155)</f>
        <v>23.759999999999998</v>
      </c>
      <c r="J156" s="257">
        <f>SUM(J128:J155)</f>
        <v>22.95</v>
      </c>
      <c r="K156" s="257">
        <f>SUM(K128:K155)</f>
        <v>98.580000000000013</v>
      </c>
      <c r="L156" s="257">
        <f>SUM(L128:L155)</f>
        <v>752.5</v>
      </c>
      <c r="M156" s="54"/>
      <c r="N156" s="50"/>
    </row>
    <row r="157" spans="1:14" ht="12" customHeight="1" x14ac:dyDescent="0.25">
      <c r="A157" s="265"/>
      <c r="B157" s="264"/>
      <c r="C157" s="265"/>
      <c r="D157" s="266"/>
      <c r="E157" s="265"/>
      <c r="F157" s="265"/>
      <c r="G157" s="11"/>
      <c r="H157" s="267"/>
      <c r="I157" s="11"/>
      <c r="J157" s="11"/>
      <c r="K157" s="11"/>
      <c r="L157" s="11"/>
      <c r="M157" s="11"/>
      <c r="N157" s="11"/>
    </row>
    <row r="158" spans="1:14" ht="12" customHeight="1" x14ac:dyDescent="0.25">
      <c r="A158" s="265"/>
      <c r="B158" s="264"/>
      <c r="C158" s="265"/>
      <c r="D158" s="266"/>
      <c r="E158" s="265"/>
      <c r="F158" s="265"/>
      <c r="G158" s="11"/>
      <c r="H158" s="267"/>
      <c r="I158" s="11"/>
      <c r="J158" s="11"/>
      <c r="K158" s="11"/>
      <c r="L158" s="11"/>
      <c r="M158" s="11"/>
      <c r="N158" s="11"/>
    </row>
    <row r="159" spans="1:14" ht="12" customHeight="1" x14ac:dyDescent="0.25">
      <c r="A159" s="265"/>
      <c r="B159" s="264"/>
      <c r="C159" s="265"/>
      <c r="D159" s="266"/>
      <c r="E159" s="265"/>
      <c r="F159" s="265"/>
      <c r="G159" s="11"/>
      <c r="H159" s="267"/>
      <c r="I159" s="11"/>
      <c r="J159" s="11"/>
      <c r="K159" s="11"/>
      <c r="L159" s="11"/>
      <c r="M159" s="11"/>
      <c r="N159" s="11"/>
    </row>
    <row r="160" spans="1:14" ht="12" customHeight="1" x14ac:dyDescent="0.25">
      <c r="A160" s="265"/>
      <c r="B160" s="264"/>
      <c r="C160" s="265"/>
      <c r="D160" s="266"/>
      <c r="E160" s="265"/>
      <c r="F160" s="265"/>
      <c r="G160" s="11"/>
      <c r="H160" s="267"/>
      <c r="I160" s="11"/>
      <c r="J160" s="11"/>
      <c r="K160" s="11"/>
      <c r="L160" s="11"/>
      <c r="M160" s="11"/>
      <c r="N160" s="11"/>
    </row>
    <row r="161" spans="1:14" ht="12" customHeight="1" x14ac:dyDescent="0.25">
      <c r="A161" s="265"/>
      <c r="B161" s="264"/>
      <c r="C161" s="265"/>
      <c r="D161" s="266"/>
      <c r="E161" s="265"/>
      <c r="F161" s="265"/>
      <c r="G161" s="11"/>
      <c r="H161" s="267"/>
      <c r="I161" s="11"/>
      <c r="J161" s="11"/>
      <c r="K161" s="11"/>
      <c r="L161" s="11"/>
      <c r="M161" s="11"/>
      <c r="N161" s="11"/>
    </row>
    <row r="162" spans="1:14" ht="12" customHeight="1" x14ac:dyDescent="0.25">
      <c r="A162" s="265"/>
      <c r="B162" s="264"/>
      <c r="C162" s="265"/>
      <c r="D162" s="266"/>
      <c r="E162" s="265"/>
      <c r="F162" s="265"/>
      <c r="G162" s="11"/>
      <c r="H162" s="267"/>
      <c r="I162" s="11"/>
      <c r="J162" s="11"/>
      <c r="K162" s="11"/>
      <c r="L162" s="11"/>
      <c r="M162" s="11"/>
      <c r="N162" s="11"/>
    </row>
    <row r="163" spans="1:14" ht="12" customHeight="1" x14ac:dyDescent="0.25">
      <c r="A163" s="265"/>
      <c r="B163" s="264"/>
      <c r="C163" s="265"/>
      <c r="D163" s="266"/>
      <c r="E163" s="265"/>
      <c r="F163" s="265"/>
      <c r="G163" s="11"/>
      <c r="H163" s="267"/>
      <c r="I163" s="11"/>
      <c r="J163" s="11"/>
      <c r="K163" s="11"/>
      <c r="L163" s="11"/>
      <c r="M163" s="11"/>
      <c r="N163" s="11"/>
    </row>
    <row r="164" spans="1:14" ht="12" customHeight="1" x14ac:dyDescent="0.25">
      <c r="A164" s="265"/>
      <c r="B164" s="264"/>
      <c r="C164" s="265"/>
      <c r="D164" s="266"/>
      <c r="E164" s="265"/>
      <c r="F164" s="265"/>
      <c r="G164" s="11"/>
      <c r="H164" s="267"/>
      <c r="I164" s="11"/>
      <c r="J164" s="11"/>
      <c r="K164" s="11"/>
      <c r="L164" s="11"/>
      <c r="M164" s="11"/>
      <c r="N164" s="11"/>
    </row>
    <row r="165" spans="1:14" ht="12" customHeight="1" x14ac:dyDescent="0.25">
      <c r="A165" s="265"/>
      <c r="B165" s="264"/>
      <c r="C165" s="265"/>
      <c r="D165" s="266"/>
      <c r="E165" s="265"/>
      <c r="F165" s="265"/>
      <c r="G165" s="11"/>
      <c r="H165" s="267"/>
      <c r="I165" s="11"/>
      <c r="J165" s="11"/>
      <c r="K165" s="11"/>
      <c r="L165" s="11"/>
      <c r="M165" s="11"/>
      <c r="N165" s="11"/>
    </row>
    <row r="166" spans="1:14" ht="12" customHeight="1" x14ac:dyDescent="0.25">
      <c r="A166" s="265"/>
      <c r="B166" s="264"/>
      <c r="C166" s="265"/>
      <c r="D166" s="266"/>
      <c r="E166" s="265"/>
      <c r="F166" s="265"/>
      <c r="G166" s="11"/>
      <c r="H166" s="267"/>
      <c r="I166" s="11"/>
      <c r="J166" s="11"/>
      <c r="K166" s="11"/>
      <c r="L166" s="11"/>
      <c r="M166" s="11"/>
      <c r="N166" s="11"/>
    </row>
    <row r="167" spans="1:14" ht="12" customHeight="1" x14ac:dyDescent="0.25">
      <c r="A167" s="265"/>
      <c r="B167" s="264"/>
      <c r="C167" s="265"/>
      <c r="D167" s="266"/>
      <c r="E167" s="265"/>
      <c r="F167" s="265"/>
      <c r="G167" s="11"/>
      <c r="H167" s="267"/>
      <c r="I167" s="11"/>
      <c r="J167" s="11"/>
      <c r="K167" s="11"/>
      <c r="L167" s="11"/>
      <c r="M167" s="11"/>
      <c r="N167" s="11"/>
    </row>
    <row r="168" spans="1:14" x14ac:dyDescent="0.25">
      <c r="G168"/>
      <c r="H168"/>
    </row>
    <row r="169" spans="1:14" x14ac:dyDescent="0.25">
      <c r="G169"/>
      <c r="H169"/>
    </row>
    <row r="170" spans="1:14" x14ac:dyDescent="0.25">
      <c r="G170"/>
      <c r="H170"/>
    </row>
    <row r="171" spans="1:14" ht="15" customHeight="1" x14ac:dyDescent="0.25">
      <c r="A171" s="438" t="s">
        <v>35</v>
      </c>
      <c r="B171" s="439"/>
      <c r="C171" s="439"/>
      <c r="D171" s="439"/>
      <c r="E171" s="439"/>
      <c r="F171" s="439"/>
      <c r="G171" s="439"/>
      <c r="H171" s="439"/>
      <c r="I171" s="439"/>
      <c r="J171" s="439"/>
      <c r="K171" s="439"/>
      <c r="L171" s="439"/>
      <c r="M171" s="439"/>
      <c r="N171" s="440"/>
    </row>
    <row r="172" spans="1:14" ht="25.5" x14ac:dyDescent="0.25">
      <c r="A172" s="227" t="s">
        <v>0</v>
      </c>
      <c r="B172" s="229"/>
      <c r="C172" s="229" t="s">
        <v>1</v>
      </c>
      <c r="D172" s="4" t="s">
        <v>2</v>
      </c>
      <c r="E172" s="229" t="s">
        <v>3</v>
      </c>
      <c r="F172" s="229" t="s">
        <v>4</v>
      </c>
      <c r="G172" s="2" t="s">
        <v>5</v>
      </c>
      <c r="H172" s="229" t="s">
        <v>6</v>
      </c>
      <c r="I172" s="229" t="s">
        <v>7</v>
      </c>
      <c r="J172" s="231" t="s">
        <v>8</v>
      </c>
      <c r="K172" s="229" t="s">
        <v>9</v>
      </c>
      <c r="L172" s="229" t="s">
        <v>10</v>
      </c>
      <c r="M172" s="229" t="s">
        <v>11</v>
      </c>
      <c r="N172" s="235" t="s">
        <v>12</v>
      </c>
    </row>
    <row r="173" spans="1:14" ht="15.75" thickBot="1" x14ac:dyDescent="0.3">
      <c r="A173" s="232"/>
      <c r="B173" s="234" t="s">
        <v>13</v>
      </c>
      <c r="C173" s="229" t="s">
        <v>14</v>
      </c>
      <c r="D173" s="16"/>
      <c r="E173" s="234" t="s">
        <v>14</v>
      </c>
      <c r="F173" s="234" t="s">
        <v>14</v>
      </c>
      <c r="G173" s="17" t="s">
        <v>15</v>
      </c>
      <c r="H173" s="234" t="s">
        <v>16</v>
      </c>
      <c r="I173" s="234" t="s">
        <v>14</v>
      </c>
      <c r="J173" s="234" t="s">
        <v>14</v>
      </c>
      <c r="K173" s="234" t="s">
        <v>14</v>
      </c>
      <c r="L173" s="234" t="s">
        <v>14</v>
      </c>
      <c r="M173" s="234"/>
      <c r="N173" s="7"/>
    </row>
    <row r="174" spans="1:14" ht="15.95" customHeight="1" x14ac:dyDescent="0.25">
      <c r="A174" s="420">
        <v>1</v>
      </c>
      <c r="B174" s="429" t="s">
        <v>85</v>
      </c>
      <c r="C174" s="441">
        <v>150</v>
      </c>
      <c r="D174" s="71"/>
      <c r="E174" s="242"/>
      <c r="F174" s="240"/>
      <c r="G174" s="268"/>
      <c r="H174" s="116">
        <f>E174*G174</f>
        <v>0</v>
      </c>
      <c r="I174" s="37"/>
      <c r="J174" s="237"/>
      <c r="K174" s="247"/>
      <c r="L174" s="237"/>
      <c r="M174" s="245"/>
      <c r="N174" s="238" t="s">
        <v>17</v>
      </c>
    </row>
    <row r="175" spans="1:14" ht="15.95" customHeight="1" x14ac:dyDescent="0.25">
      <c r="A175" s="421"/>
      <c r="B175" s="430"/>
      <c r="C175" s="424"/>
      <c r="D175" s="114" t="s">
        <v>69</v>
      </c>
      <c r="E175" s="103">
        <v>0.04</v>
      </c>
      <c r="F175" s="103">
        <v>0.04</v>
      </c>
      <c r="G175" s="270">
        <v>55</v>
      </c>
      <c r="H175" s="92">
        <f t="shared" ref="H175:H183" si="17">E175*G175</f>
        <v>2.2000000000000002</v>
      </c>
      <c r="I175" s="24">
        <v>6.3</v>
      </c>
      <c r="J175" s="238">
        <v>6</v>
      </c>
      <c r="K175" s="248">
        <v>33</v>
      </c>
      <c r="L175" s="238">
        <v>210</v>
      </c>
      <c r="M175" s="246" t="s">
        <v>105</v>
      </c>
      <c r="N175" s="238"/>
    </row>
    <row r="176" spans="1:14" ht="15.95" customHeight="1" x14ac:dyDescent="0.25">
      <c r="A176" s="421"/>
      <c r="B176" s="430"/>
      <c r="C176" s="424"/>
      <c r="D176" s="72" t="s">
        <v>50</v>
      </c>
      <c r="E176" s="243">
        <v>3.0000000000000001E-3</v>
      </c>
      <c r="F176" s="243">
        <v>3.0000000000000001E-3</v>
      </c>
      <c r="G176" s="269">
        <v>525</v>
      </c>
      <c r="H176" s="117">
        <f t="shared" si="17"/>
        <v>1.575</v>
      </c>
      <c r="I176" s="24"/>
      <c r="J176" s="238"/>
      <c r="K176" s="248"/>
      <c r="L176" s="238"/>
      <c r="M176" s="246"/>
      <c r="N176" s="238"/>
    </row>
    <row r="177" spans="1:14" ht="15.95" customHeight="1" x14ac:dyDescent="0.25">
      <c r="A177" s="421"/>
      <c r="B177" s="430"/>
      <c r="C177" s="424"/>
      <c r="D177" s="72" t="s">
        <v>19</v>
      </c>
      <c r="E177" s="243">
        <v>0.03</v>
      </c>
      <c r="F177" s="243">
        <v>3.0000000000000001E-3</v>
      </c>
      <c r="G177" s="269">
        <v>70</v>
      </c>
      <c r="H177" s="92">
        <f t="shared" si="17"/>
        <v>2.1</v>
      </c>
      <c r="I177" s="24"/>
      <c r="J177" s="238"/>
      <c r="K177" s="248"/>
      <c r="L177" s="238"/>
      <c r="M177" s="246"/>
      <c r="N177" s="238"/>
    </row>
    <row r="178" spans="1:14" ht="15.95" customHeight="1" thickBot="1" x14ac:dyDescent="0.3">
      <c r="A178" s="421"/>
      <c r="B178" s="430"/>
      <c r="C178" s="424"/>
      <c r="D178" s="73" t="s">
        <v>49</v>
      </c>
      <c r="E178" s="243">
        <v>2E-3</v>
      </c>
      <c r="F178" s="243">
        <v>0.09</v>
      </c>
      <c r="G178" s="269">
        <v>17</v>
      </c>
      <c r="H178" s="117">
        <f t="shared" si="17"/>
        <v>3.4000000000000002E-2</v>
      </c>
      <c r="I178" s="24"/>
      <c r="J178" s="238"/>
      <c r="K178" s="248"/>
      <c r="L178" s="238"/>
      <c r="M178" s="246"/>
      <c r="N178" s="238"/>
    </row>
    <row r="179" spans="1:14" ht="15.95" customHeight="1" thickBot="1" x14ac:dyDescent="0.3">
      <c r="A179" s="421"/>
      <c r="B179" s="430"/>
      <c r="C179" s="424"/>
      <c r="D179" s="73"/>
      <c r="E179" s="244"/>
      <c r="F179" s="244"/>
      <c r="G179" s="271"/>
      <c r="H179" s="63"/>
      <c r="I179" s="24"/>
      <c r="J179" s="238"/>
      <c r="K179" s="248"/>
      <c r="L179" s="238"/>
      <c r="M179" s="246"/>
      <c r="N179" s="238"/>
    </row>
    <row r="180" spans="1:14" ht="15.95" customHeight="1" x14ac:dyDescent="0.25">
      <c r="A180" s="417">
        <v>2</v>
      </c>
      <c r="B180" s="420" t="s">
        <v>115</v>
      </c>
      <c r="C180" s="423">
        <v>50</v>
      </c>
      <c r="D180" s="114" t="s">
        <v>26</v>
      </c>
      <c r="E180" s="103">
        <v>0.05</v>
      </c>
      <c r="F180" s="45">
        <v>0.05</v>
      </c>
      <c r="G180" s="270">
        <v>44</v>
      </c>
      <c r="H180" s="21">
        <f t="shared" si="17"/>
        <v>2.2000000000000002</v>
      </c>
      <c r="I180" s="394">
        <v>3.56</v>
      </c>
      <c r="J180" s="394">
        <v>1.32</v>
      </c>
      <c r="K180" s="385">
        <v>18.7</v>
      </c>
      <c r="L180" s="394">
        <v>106.4</v>
      </c>
      <c r="M180" s="386" t="s">
        <v>40</v>
      </c>
      <c r="N180" s="237"/>
    </row>
    <row r="181" spans="1:14" ht="15.95" customHeight="1" thickBot="1" x14ac:dyDescent="0.3">
      <c r="A181" s="418"/>
      <c r="B181" s="421"/>
      <c r="C181" s="424"/>
      <c r="D181" s="112"/>
      <c r="E181" s="248"/>
      <c r="F181" s="238"/>
      <c r="G181" s="91"/>
      <c r="H181" s="275"/>
      <c r="I181" s="24"/>
      <c r="J181" s="238"/>
      <c r="K181" s="248"/>
      <c r="L181" s="238"/>
      <c r="M181" s="246"/>
      <c r="N181" s="238"/>
    </row>
    <row r="182" spans="1:14" ht="15.95" customHeight="1" x14ac:dyDescent="0.25">
      <c r="A182" s="417">
        <v>3</v>
      </c>
      <c r="B182" s="420" t="s">
        <v>47</v>
      </c>
      <c r="C182" s="478" t="s">
        <v>27</v>
      </c>
      <c r="D182" s="272" t="s">
        <v>46</v>
      </c>
      <c r="E182" s="228">
        <v>1E-3</v>
      </c>
      <c r="F182" s="228">
        <v>1E-3</v>
      </c>
      <c r="G182" s="21">
        <v>750</v>
      </c>
      <c r="H182" s="79">
        <f t="shared" si="17"/>
        <v>0.75</v>
      </c>
      <c r="I182" s="128"/>
      <c r="J182" s="128"/>
      <c r="K182" s="129"/>
      <c r="L182" s="128"/>
      <c r="M182" s="129"/>
      <c r="N182" s="237"/>
    </row>
    <row r="183" spans="1:14" ht="15.95" customHeight="1" x14ac:dyDescent="0.25">
      <c r="A183" s="418"/>
      <c r="B183" s="421"/>
      <c r="C183" s="487"/>
      <c r="D183" s="273" t="s">
        <v>36</v>
      </c>
      <c r="E183" s="229">
        <v>1.4999999999999999E-2</v>
      </c>
      <c r="F183" s="229">
        <v>1.4999999999999999E-2</v>
      </c>
      <c r="G183" s="2">
        <v>72</v>
      </c>
      <c r="H183" s="61">
        <f t="shared" si="17"/>
        <v>1.08</v>
      </c>
      <c r="I183" s="396">
        <v>0.4</v>
      </c>
      <c r="J183" s="318">
        <v>0.2</v>
      </c>
      <c r="K183" s="319">
        <v>21.6</v>
      </c>
      <c r="L183" s="318">
        <v>83.4</v>
      </c>
      <c r="M183" s="407" t="s">
        <v>64</v>
      </c>
      <c r="N183" s="238"/>
    </row>
    <row r="184" spans="1:14" ht="15.95" customHeight="1" thickBot="1" x14ac:dyDescent="0.3">
      <c r="A184" s="419"/>
      <c r="B184" s="422"/>
      <c r="C184" s="494"/>
      <c r="D184" s="274"/>
      <c r="E184" s="230"/>
      <c r="F184" s="230"/>
      <c r="G184" s="6"/>
      <c r="H184" s="62"/>
      <c r="I184" s="132"/>
      <c r="J184" s="132"/>
      <c r="K184" s="133"/>
      <c r="L184" s="132"/>
      <c r="M184" s="133"/>
      <c r="N184" s="239"/>
    </row>
    <row r="185" spans="1:14" ht="15.95" customHeight="1" x14ac:dyDescent="0.25">
      <c r="A185" s="246"/>
      <c r="B185" s="99" t="s">
        <v>110</v>
      </c>
      <c r="C185" s="99"/>
      <c r="D185" s="252"/>
      <c r="E185" s="99"/>
      <c r="F185" s="99"/>
      <c r="G185" s="105"/>
      <c r="H185" s="99"/>
      <c r="I185" s="99"/>
      <c r="J185" s="99"/>
      <c r="K185" s="99"/>
      <c r="L185" s="99"/>
      <c r="M185" s="99"/>
      <c r="N185" s="104"/>
    </row>
    <row r="186" spans="1:14" ht="15.95" customHeight="1" x14ac:dyDescent="0.25">
      <c r="A186" s="449">
        <v>1</v>
      </c>
      <c r="B186" s="430" t="s">
        <v>161</v>
      </c>
      <c r="C186" s="424" t="s">
        <v>127</v>
      </c>
      <c r="D186" s="114" t="s">
        <v>145</v>
      </c>
      <c r="E186" s="103">
        <v>7.4999999999999997E-2</v>
      </c>
      <c r="F186" s="45">
        <v>0.06</v>
      </c>
      <c r="G186" s="120">
        <v>380</v>
      </c>
      <c r="H186" s="250">
        <f>E186*G186</f>
        <v>28.5</v>
      </c>
      <c r="I186" s="238"/>
      <c r="J186" s="238"/>
      <c r="K186" s="248"/>
      <c r="L186" s="238"/>
      <c r="M186" s="246"/>
      <c r="N186" s="238" t="s">
        <v>17</v>
      </c>
    </row>
    <row r="187" spans="1:14" ht="15.95" customHeight="1" x14ac:dyDescent="0.25">
      <c r="A187" s="421"/>
      <c r="B187" s="430"/>
      <c r="C187" s="424"/>
      <c r="D187" s="114" t="s">
        <v>41</v>
      </c>
      <c r="E187" s="103">
        <v>3.0000000000000001E-3</v>
      </c>
      <c r="F187" s="45">
        <v>3.0000000000000001E-3</v>
      </c>
      <c r="G187" s="120">
        <v>17</v>
      </c>
      <c r="H187" s="250">
        <f t="shared" ref="H187:H196" si="18">E187*G187</f>
        <v>5.1000000000000004E-2</v>
      </c>
      <c r="I187" s="238"/>
      <c r="J187" s="238"/>
      <c r="K187" s="248"/>
      <c r="L187" s="238"/>
      <c r="M187" s="246"/>
      <c r="N187" s="238"/>
    </row>
    <row r="188" spans="1:14" ht="15.95" customHeight="1" x14ac:dyDescent="0.25">
      <c r="A188" s="421"/>
      <c r="B188" s="430"/>
      <c r="C188" s="424"/>
      <c r="D188" s="114" t="s">
        <v>55</v>
      </c>
      <c r="E188" s="103">
        <v>5.0000000000000001E-3</v>
      </c>
      <c r="F188" s="45">
        <v>5.0000000000000001E-3</v>
      </c>
      <c r="G188" s="120">
        <v>130</v>
      </c>
      <c r="H188" s="250">
        <f t="shared" si="18"/>
        <v>0.65</v>
      </c>
      <c r="I188" s="238">
        <v>9.73</v>
      </c>
      <c r="J188" s="238">
        <v>2.7</v>
      </c>
      <c r="K188" s="248">
        <v>1.87</v>
      </c>
      <c r="L188" s="238">
        <v>70.53</v>
      </c>
      <c r="M188" s="246" t="s">
        <v>62</v>
      </c>
      <c r="N188" s="238"/>
    </row>
    <row r="189" spans="1:14" ht="15.95" customHeight="1" x14ac:dyDescent="0.25">
      <c r="A189" s="421"/>
      <c r="B189" s="430"/>
      <c r="C189" s="424"/>
      <c r="D189" s="114" t="s">
        <v>44</v>
      </c>
      <c r="E189" s="103">
        <v>3.0000000000000001E-3</v>
      </c>
      <c r="F189" s="45">
        <v>3.0000000000000001E-3</v>
      </c>
      <c r="G189" s="120">
        <v>30</v>
      </c>
      <c r="H189" s="250">
        <f t="shared" si="18"/>
        <v>0.09</v>
      </c>
      <c r="I189" s="238"/>
      <c r="J189" s="238"/>
      <c r="K189" s="248"/>
      <c r="L189" s="238"/>
      <c r="M189" s="246"/>
      <c r="N189" s="238"/>
    </row>
    <row r="190" spans="1:14" ht="15.95" customHeight="1" x14ac:dyDescent="0.25">
      <c r="A190" s="421"/>
      <c r="B190" s="430"/>
      <c r="C190" s="424"/>
      <c r="D190" s="114" t="s">
        <v>22</v>
      </c>
      <c r="E190" s="103">
        <v>3.0000000000000001E-3</v>
      </c>
      <c r="F190" s="45">
        <v>3.0000000000000001E-3</v>
      </c>
      <c r="G190" s="120">
        <v>200</v>
      </c>
      <c r="H190" s="250">
        <f t="shared" si="18"/>
        <v>0.6</v>
      </c>
      <c r="I190" s="238"/>
      <c r="J190" s="238"/>
      <c r="K190" s="248"/>
      <c r="L190" s="238"/>
      <c r="M190" s="246"/>
      <c r="N190" s="238"/>
    </row>
    <row r="191" spans="1:14" ht="15.95" customHeight="1" x14ac:dyDescent="0.25">
      <c r="A191" s="421"/>
      <c r="B191" s="430"/>
      <c r="C191" s="424"/>
      <c r="D191" s="114" t="s">
        <v>26</v>
      </c>
      <c r="E191" s="103">
        <v>8.0000000000000002E-3</v>
      </c>
      <c r="F191" s="45">
        <v>8.0000000000000002E-3</v>
      </c>
      <c r="G191" s="120">
        <v>44</v>
      </c>
      <c r="H191" s="250">
        <f t="shared" si="18"/>
        <v>0.35199999999999998</v>
      </c>
      <c r="I191" s="356"/>
      <c r="J191" s="356"/>
      <c r="K191" s="361"/>
      <c r="L191" s="356"/>
      <c r="M191" s="367"/>
      <c r="N191" s="356"/>
    </row>
    <row r="192" spans="1:14" ht="15.95" customHeight="1" x14ac:dyDescent="0.25">
      <c r="A192" s="421"/>
      <c r="B192" s="430"/>
      <c r="C192" s="424"/>
      <c r="D192" s="114" t="s">
        <v>20</v>
      </c>
      <c r="E192" s="103">
        <v>5.0000000000000001E-3</v>
      </c>
      <c r="F192" s="45">
        <v>4.0000000000000001E-3</v>
      </c>
      <c r="G192" s="120">
        <v>25</v>
      </c>
      <c r="H192" s="250">
        <f t="shared" si="18"/>
        <v>0.125</v>
      </c>
      <c r="I192" s="238"/>
      <c r="J192" s="238"/>
      <c r="K192" s="248"/>
      <c r="L192" s="238"/>
      <c r="M192" s="246"/>
      <c r="N192" s="238"/>
    </row>
    <row r="193" spans="1:14" ht="15.95" customHeight="1" x14ac:dyDescent="0.25">
      <c r="A193" s="421"/>
      <c r="B193" s="430"/>
      <c r="C193" s="424"/>
      <c r="D193" s="72" t="s">
        <v>42</v>
      </c>
      <c r="E193" s="243">
        <v>0.15</v>
      </c>
      <c r="F193" s="241">
        <v>0.15</v>
      </c>
      <c r="G193" s="117">
        <v>45</v>
      </c>
      <c r="H193" s="250">
        <f t="shared" si="18"/>
        <v>6.75</v>
      </c>
      <c r="I193" s="238">
        <v>3.15</v>
      </c>
      <c r="J193" s="238">
        <v>1.2</v>
      </c>
      <c r="K193" s="248">
        <v>22.05</v>
      </c>
      <c r="L193" s="238">
        <v>112.5</v>
      </c>
      <c r="M193" s="388" t="s">
        <v>53</v>
      </c>
      <c r="N193" s="238"/>
    </row>
    <row r="194" spans="1:14" ht="15.95" customHeight="1" x14ac:dyDescent="0.25">
      <c r="A194" s="421"/>
      <c r="B194" s="430"/>
      <c r="C194" s="424"/>
      <c r="D194" s="72" t="s">
        <v>19</v>
      </c>
      <c r="E194" s="298">
        <v>0.02</v>
      </c>
      <c r="F194" s="351">
        <v>0.02</v>
      </c>
      <c r="G194" s="117">
        <v>70</v>
      </c>
      <c r="H194" s="250">
        <f t="shared" si="18"/>
        <v>1.4000000000000001</v>
      </c>
      <c r="I194" s="348"/>
      <c r="J194" s="348"/>
      <c r="K194" s="350"/>
      <c r="L194" s="348"/>
      <c r="M194" s="349"/>
      <c r="N194" s="348"/>
    </row>
    <row r="195" spans="1:14" ht="15.95" customHeight="1" x14ac:dyDescent="0.25">
      <c r="A195" s="421"/>
      <c r="B195" s="430"/>
      <c r="C195" s="424"/>
      <c r="D195" s="72" t="s">
        <v>50</v>
      </c>
      <c r="E195" s="243">
        <v>4.0000000000000001E-3</v>
      </c>
      <c r="F195" s="241">
        <v>4.0000000000000001E-3</v>
      </c>
      <c r="G195" s="117">
        <v>525</v>
      </c>
      <c r="H195" s="250">
        <f t="shared" si="18"/>
        <v>2.1</v>
      </c>
      <c r="I195" s="238"/>
      <c r="J195" s="238"/>
      <c r="K195" s="248"/>
      <c r="L195" s="238"/>
      <c r="M195" s="246"/>
      <c r="N195" s="238"/>
    </row>
    <row r="196" spans="1:14" ht="15.95" customHeight="1" thickBot="1" x14ac:dyDescent="0.3">
      <c r="A196" s="422"/>
      <c r="B196" s="430"/>
      <c r="C196" s="424"/>
      <c r="D196" s="111" t="s">
        <v>78</v>
      </c>
      <c r="E196" s="115">
        <v>5.0000000000000001E-3</v>
      </c>
      <c r="F196" s="46">
        <v>4.0000000000000001E-3</v>
      </c>
      <c r="G196" s="118">
        <v>158.33000000000001</v>
      </c>
      <c r="H196" s="84">
        <f t="shared" si="18"/>
        <v>0.79165000000000008</v>
      </c>
      <c r="I196" s="238"/>
      <c r="J196" s="238"/>
      <c r="K196" s="248"/>
      <c r="L196" s="238"/>
      <c r="M196" s="246"/>
      <c r="N196" s="238"/>
    </row>
    <row r="197" spans="1:14" ht="15.95" customHeight="1" x14ac:dyDescent="0.25">
      <c r="A197" s="417">
        <v>2</v>
      </c>
      <c r="B197" s="420" t="s">
        <v>111</v>
      </c>
      <c r="C197" s="423">
        <v>50</v>
      </c>
      <c r="D197" s="71" t="s">
        <v>26</v>
      </c>
      <c r="E197" s="365">
        <v>0.05</v>
      </c>
      <c r="F197" s="374">
        <v>0.05</v>
      </c>
      <c r="G197" s="116">
        <v>44</v>
      </c>
      <c r="H197" s="116">
        <f t="shared" ref="H197" si="19">E197*G197</f>
        <v>2.2000000000000002</v>
      </c>
      <c r="I197" s="394">
        <v>3.56</v>
      </c>
      <c r="J197" s="394">
        <v>1.32</v>
      </c>
      <c r="K197" s="385">
        <v>18.7</v>
      </c>
      <c r="L197" s="394">
        <v>106.4</v>
      </c>
      <c r="M197" s="386" t="s">
        <v>40</v>
      </c>
      <c r="N197" s="237"/>
    </row>
    <row r="198" spans="1:14" ht="15.95" customHeight="1" thickBot="1" x14ac:dyDescent="0.3">
      <c r="A198" s="418"/>
      <c r="B198" s="421"/>
      <c r="C198" s="424"/>
      <c r="D198" s="113"/>
      <c r="E198" s="249"/>
      <c r="F198" s="239"/>
      <c r="G198" s="63"/>
      <c r="H198" s="63"/>
      <c r="I198" s="239"/>
      <c r="J198" s="239"/>
      <c r="K198" s="249"/>
      <c r="L198" s="239"/>
      <c r="M198" s="26"/>
      <c r="N198" s="239"/>
    </row>
    <row r="199" spans="1:14" ht="15.95" customHeight="1" x14ac:dyDescent="0.25">
      <c r="A199" s="426">
        <v>3</v>
      </c>
      <c r="B199" s="420" t="s">
        <v>47</v>
      </c>
      <c r="C199" s="429" t="s">
        <v>27</v>
      </c>
      <c r="D199" s="20" t="s">
        <v>46</v>
      </c>
      <c r="E199" s="228">
        <v>1E-3</v>
      </c>
      <c r="F199" s="228">
        <v>1E-3</v>
      </c>
      <c r="G199" s="21">
        <v>750</v>
      </c>
      <c r="H199" s="250">
        <f t="shared" ref="H199:H200" si="20">E199*G199</f>
        <v>0.75</v>
      </c>
      <c r="I199" s="130"/>
      <c r="J199" s="130"/>
      <c r="K199" s="131"/>
      <c r="L199" s="130"/>
      <c r="M199" s="131"/>
      <c r="N199" s="238"/>
    </row>
    <row r="200" spans="1:14" ht="15.95" customHeight="1" thickBot="1" x14ac:dyDescent="0.3">
      <c r="A200" s="427"/>
      <c r="B200" s="421"/>
      <c r="C200" s="430"/>
      <c r="D200" s="16" t="s">
        <v>36</v>
      </c>
      <c r="E200" s="234">
        <v>1.4999999999999999E-2</v>
      </c>
      <c r="F200" s="234">
        <v>1.4999999999999999E-2</v>
      </c>
      <c r="G200" s="17">
        <v>72</v>
      </c>
      <c r="H200" s="84">
        <f t="shared" si="20"/>
        <v>1.08</v>
      </c>
      <c r="I200" s="396">
        <v>0.4</v>
      </c>
      <c r="J200" s="318">
        <v>0.2</v>
      </c>
      <c r="K200" s="319">
        <v>21.6</v>
      </c>
      <c r="L200" s="318">
        <v>83.4</v>
      </c>
      <c r="M200" s="407" t="s">
        <v>64</v>
      </c>
      <c r="N200" s="238"/>
    </row>
    <row r="201" spans="1:14" ht="12" customHeight="1" x14ac:dyDescent="0.25">
      <c r="A201" s="247"/>
      <c r="B201" s="245"/>
      <c r="C201" s="245"/>
      <c r="D201" s="258"/>
      <c r="E201" s="236"/>
      <c r="F201" s="236"/>
      <c r="G201" s="122"/>
      <c r="H201" s="122"/>
      <c r="I201" s="128"/>
      <c r="J201" s="253"/>
      <c r="K201" s="128"/>
      <c r="L201" s="253"/>
      <c r="M201" s="128"/>
      <c r="N201" s="37"/>
    </row>
    <row r="202" spans="1:14" ht="12" customHeight="1" thickBot="1" x14ac:dyDescent="0.3">
      <c r="A202" s="254"/>
      <c r="B202" s="255" t="s">
        <v>24</v>
      </c>
      <c r="C202" s="256"/>
      <c r="D202" s="259"/>
      <c r="E202" s="260"/>
      <c r="F202" s="260"/>
      <c r="G202" s="261"/>
      <c r="H202" s="262">
        <f>SUM(H174:H201)</f>
        <v>55.37865</v>
      </c>
      <c r="I202" s="54">
        <f>SUM(I174:I201)</f>
        <v>27.099999999999998</v>
      </c>
      <c r="J202" s="54">
        <f>SUM(J174:J201)</f>
        <v>12.94</v>
      </c>
      <c r="K202" s="54">
        <f>SUM(K174:K201)</f>
        <v>137.52000000000001</v>
      </c>
      <c r="L202" s="54">
        <f>SUM(L174:L201)</f>
        <v>772.62999999999988</v>
      </c>
      <c r="M202" s="54"/>
      <c r="N202" s="50"/>
    </row>
    <row r="203" spans="1:14" ht="12" customHeight="1" x14ac:dyDescent="0.25">
      <c r="A203" s="265"/>
      <c r="B203" s="264"/>
      <c r="C203" s="265"/>
      <c r="D203" s="266"/>
      <c r="E203" s="265"/>
      <c r="F203" s="265"/>
      <c r="G203" s="11"/>
      <c r="H203" s="267"/>
      <c r="I203" s="11"/>
      <c r="J203" s="11"/>
      <c r="K203" s="11"/>
      <c r="L203" s="11"/>
      <c r="M203" s="11"/>
      <c r="N203" s="11"/>
    </row>
    <row r="204" spans="1:14" ht="12" customHeight="1" x14ac:dyDescent="0.25">
      <c r="A204" s="265"/>
      <c r="B204" s="264"/>
      <c r="C204" s="265"/>
      <c r="D204" s="266"/>
      <c r="E204" s="265"/>
      <c r="F204" s="265"/>
      <c r="G204" s="11"/>
      <c r="H204" s="267"/>
      <c r="I204" s="11"/>
      <c r="J204" s="11"/>
      <c r="K204" s="11"/>
      <c r="L204" s="11"/>
      <c r="M204" s="11"/>
      <c r="N204" s="11"/>
    </row>
    <row r="205" spans="1:14" ht="12" customHeight="1" x14ac:dyDescent="0.25">
      <c r="A205" s="265"/>
      <c r="B205" s="264"/>
      <c r="C205" s="265"/>
      <c r="D205" s="266"/>
      <c r="E205" s="265"/>
      <c r="F205" s="265"/>
      <c r="G205" s="267"/>
      <c r="H205" s="267"/>
      <c r="I205" s="11"/>
      <c r="J205" s="11"/>
      <c r="K205" s="11"/>
      <c r="L205" s="11"/>
      <c r="M205" s="11"/>
      <c r="N205" s="11"/>
    </row>
    <row r="206" spans="1:14" ht="12" customHeight="1" x14ac:dyDescent="0.25">
      <c r="A206" s="265"/>
      <c r="B206" s="264"/>
      <c r="C206" s="265"/>
      <c r="D206" s="266"/>
      <c r="E206" s="265"/>
      <c r="F206" s="265"/>
      <c r="G206" s="11"/>
      <c r="H206" s="267"/>
      <c r="I206" s="11"/>
      <c r="J206" s="11"/>
      <c r="K206" s="11"/>
      <c r="L206" s="11"/>
      <c r="M206" s="11"/>
      <c r="N206" s="11"/>
    </row>
    <row r="207" spans="1:14" ht="12" customHeight="1" x14ac:dyDescent="0.25">
      <c r="A207" s="265"/>
      <c r="B207" s="264"/>
      <c r="C207" s="265"/>
      <c r="D207" s="266"/>
      <c r="E207" s="265"/>
      <c r="F207" s="265"/>
      <c r="G207" s="11"/>
      <c r="H207" s="267"/>
      <c r="I207" s="11"/>
      <c r="J207" s="11"/>
      <c r="K207" s="11"/>
      <c r="L207" s="11"/>
      <c r="M207" s="11"/>
      <c r="N207" s="11"/>
    </row>
    <row r="208" spans="1:14" ht="12" customHeight="1" x14ac:dyDescent="0.25">
      <c r="A208" s="265"/>
      <c r="B208" s="264"/>
      <c r="C208" s="265"/>
      <c r="D208" s="266"/>
      <c r="E208" s="265"/>
      <c r="F208" s="265"/>
      <c r="G208" s="11"/>
      <c r="H208" s="267"/>
      <c r="I208" s="11"/>
      <c r="J208" s="11"/>
      <c r="K208" s="11"/>
      <c r="L208" s="11"/>
      <c r="M208" s="11"/>
      <c r="N208" s="11"/>
    </row>
    <row r="209" spans="1:14" ht="12" customHeight="1" x14ac:dyDescent="0.25">
      <c r="A209" s="265"/>
      <c r="B209" s="264"/>
      <c r="C209" s="265"/>
      <c r="D209" s="266"/>
      <c r="E209" s="265"/>
      <c r="F209" s="265"/>
      <c r="G209" s="11"/>
      <c r="H209" s="267"/>
      <c r="I209" s="11"/>
      <c r="J209" s="11"/>
      <c r="K209" s="11"/>
      <c r="L209" s="11"/>
      <c r="M209" s="11"/>
      <c r="N209" s="11"/>
    </row>
    <row r="210" spans="1:14" ht="12" customHeight="1" x14ac:dyDescent="0.25">
      <c r="A210" s="265"/>
      <c r="B210" s="264"/>
      <c r="C210" s="265"/>
      <c r="D210" s="266"/>
      <c r="E210" s="265"/>
      <c r="F210" s="265"/>
      <c r="G210" s="11"/>
      <c r="H210" s="267"/>
      <c r="I210" s="11"/>
      <c r="J210" s="11"/>
      <c r="K210" s="11"/>
      <c r="L210" s="11"/>
      <c r="M210" s="11"/>
      <c r="N210" s="11"/>
    </row>
    <row r="211" spans="1:14" ht="12" customHeight="1" x14ac:dyDescent="0.25">
      <c r="A211" s="265"/>
      <c r="B211" s="264"/>
      <c r="C211" s="265"/>
      <c r="D211" s="266"/>
      <c r="E211" s="265"/>
      <c r="F211" s="265"/>
      <c r="G211" s="11"/>
      <c r="H211" s="267"/>
      <c r="I211" s="11"/>
      <c r="J211" s="11"/>
      <c r="K211" s="11"/>
      <c r="L211" s="11"/>
      <c r="M211" s="11"/>
      <c r="N211" s="11"/>
    </row>
    <row r="212" spans="1:14" x14ac:dyDescent="0.25">
      <c r="A212" s="438" t="s">
        <v>162</v>
      </c>
      <c r="B212" s="439"/>
      <c r="C212" s="439"/>
      <c r="D212" s="439"/>
      <c r="E212" s="439"/>
      <c r="F212" s="439"/>
      <c r="G212" s="439"/>
      <c r="H212" s="439"/>
      <c r="I212" s="439"/>
      <c r="J212" s="439"/>
      <c r="K212" s="439"/>
      <c r="L212" s="439"/>
      <c r="M212" s="439"/>
      <c r="N212" s="440"/>
    </row>
    <row r="213" spans="1:14" ht="25.5" x14ac:dyDescent="0.25">
      <c r="A213" s="368" t="s">
        <v>0</v>
      </c>
      <c r="B213" s="371"/>
      <c r="C213" s="371" t="s">
        <v>1</v>
      </c>
      <c r="D213" s="4" t="s">
        <v>2</v>
      </c>
      <c r="E213" s="371" t="s">
        <v>3</v>
      </c>
      <c r="F213" s="371" t="s">
        <v>4</v>
      </c>
      <c r="G213" s="2" t="s">
        <v>5</v>
      </c>
      <c r="H213" s="371" t="s">
        <v>6</v>
      </c>
      <c r="I213" s="371" t="s">
        <v>7</v>
      </c>
      <c r="J213" s="369" t="s">
        <v>8</v>
      </c>
      <c r="K213" s="371" t="s">
        <v>9</v>
      </c>
      <c r="L213" s="371" t="s">
        <v>10</v>
      </c>
      <c r="M213" s="371" t="s">
        <v>11</v>
      </c>
      <c r="N213" s="287" t="s">
        <v>12</v>
      </c>
    </row>
    <row r="214" spans="1:14" ht="15.75" thickBot="1" x14ac:dyDescent="0.3">
      <c r="A214" s="363"/>
      <c r="B214" s="364" t="s">
        <v>13</v>
      </c>
      <c r="C214" s="371" t="s">
        <v>14</v>
      </c>
      <c r="D214" s="16"/>
      <c r="E214" s="364" t="s">
        <v>14</v>
      </c>
      <c r="F214" s="364" t="s">
        <v>14</v>
      </c>
      <c r="G214" s="17" t="s">
        <v>15</v>
      </c>
      <c r="H214" s="364" t="s">
        <v>16</v>
      </c>
      <c r="I214" s="364" t="s">
        <v>14</v>
      </c>
      <c r="J214" s="364" t="s">
        <v>14</v>
      </c>
      <c r="K214" s="364" t="s">
        <v>14</v>
      </c>
      <c r="L214" s="364" t="s">
        <v>14</v>
      </c>
      <c r="M214" s="364"/>
      <c r="N214" s="7"/>
    </row>
    <row r="215" spans="1:14" x14ac:dyDescent="0.25">
      <c r="A215" s="420">
        <v>1</v>
      </c>
      <c r="B215" s="429" t="s">
        <v>158</v>
      </c>
      <c r="C215" s="441" t="s">
        <v>159</v>
      </c>
      <c r="D215" s="71"/>
      <c r="E215" s="365"/>
      <c r="F215" s="374"/>
      <c r="G215" s="268"/>
      <c r="H215" s="116">
        <f>E215*G215</f>
        <v>0</v>
      </c>
      <c r="I215" s="37"/>
      <c r="J215" s="355"/>
      <c r="K215" s="360"/>
      <c r="L215" s="355"/>
      <c r="M215" s="366"/>
      <c r="N215" s="356" t="s">
        <v>17</v>
      </c>
    </row>
    <row r="216" spans="1:14" x14ac:dyDescent="0.25">
      <c r="A216" s="421"/>
      <c r="B216" s="430"/>
      <c r="C216" s="424"/>
      <c r="D216" s="114" t="s">
        <v>26</v>
      </c>
      <c r="E216" s="103">
        <v>0.05</v>
      </c>
      <c r="F216" s="103">
        <v>0.05</v>
      </c>
      <c r="G216" s="270">
        <v>44</v>
      </c>
      <c r="H216" s="92">
        <f>E216*G216</f>
        <v>2.2000000000000002</v>
      </c>
      <c r="I216" s="24">
        <v>7.53</v>
      </c>
      <c r="J216" s="380">
        <v>10.95</v>
      </c>
      <c r="K216" s="384">
        <v>7.5</v>
      </c>
      <c r="L216" s="380">
        <v>229.6</v>
      </c>
      <c r="M216" s="388" t="s">
        <v>105</v>
      </c>
      <c r="N216" s="356"/>
    </row>
    <row r="217" spans="1:14" x14ac:dyDescent="0.25">
      <c r="A217" s="421"/>
      <c r="B217" s="430"/>
      <c r="C217" s="424"/>
      <c r="D217" s="72" t="s">
        <v>87</v>
      </c>
      <c r="E217" s="298">
        <v>1.2E-2</v>
      </c>
      <c r="F217" s="298">
        <v>1.2E-2</v>
      </c>
      <c r="G217" s="269">
        <v>590</v>
      </c>
      <c r="H217" s="117">
        <f t="shared" ref="H217:H218" si="21">E217*G217</f>
        <v>7.08</v>
      </c>
      <c r="I217" s="24"/>
      <c r="J217" s="356"/>
      <c r="K217" s="361"/>
      <c r="L217" s="356"/>
      <c r="M217" s="367"/>
      <c r="N217" s="356"/>
    </row>
    <row r="218" spans="1:14" x14ac:dyDescent="0.25">
      <c r="A218" s="421"/>
      <c r="B218" s="430"/>
      <c r="C218" s="424"/>
      <c r="D218" s="72" t="s">
        <v>50</v>
      </c>
      <c r="E218" s="298">
        <v>5.0000000000000001E-3</v>
      </c>
      <c r="F218" s="298">
        <v>5.0000000000000001E-3</v>
      </c>
      <c r="G218" s="269">
        <v>525</v>
      </c>
      <c r="H218" s="92">
        <f t="shared" si="21"/>
        <v>2.625</v>
      </c>
      <c r="I218" s="24"/>
      <c r="J218" s="356"/>
      <c r="K218" s="361"/>
      <c r="L218" s="356"/>
      <c r="M218" s="367"/>
      <c r="N218" s="356"/>
    </row>
    <row r="219" spans="1:14" x14ac:dyDescent="0.25">
      <c r="A219" s="421"/>
      <c r="B219" s="430"/>
      <c r="C219" s="424"/>
      <c r="D219" s="72"/>
      <c r="E219" s="298"/>
      <c r="F219" s="298"/>
      <c r="G219" s="269"/>
      <c r="H219" s="117"/>
      <c r="I219" s="24"/>
      <c r="J219" s="356"/>
      <c r="K219" s="361"/>
      <c r="L219" s="356"/>
      <c r="M219" s="367"/>
      <c r="N219" s="356"/>
    </row>
    <row r="220" spans="1:14" ht="15.75" thickBot="1" x14ac:dyDescent="0.3">
      <c r="A220" s="421"/>
      <c r="B220" s="430"/>
      <c r="C220" s="424"/>
      <c r="D220" s="73"/>
      <c r="E220" s="244"/>
      <c r="F220" s="244"/>
      <c r="G220" s="271"/>
      <c r="H220" s="92"/>
      <c r="I220" s="24"/>
      <c r="J220" s="356"/>
      <c r="K220" s="361"/>
      <c r="L220" s="356"/>
      <c r="M220" s="367"/>
      <c r="N220" s="356"/>
    </row>
    <row r="221" spans="1:14" x14ac:dyDescent="0.25">
      <c r="A221" s="417"/>
      <c r="B221" s="420"/>
      <c r="C221" s="423"/>
      <c r="D221" s="114"/>
      <c r="E221" s="103"/>
      <c r="F221" s="45"/>
      <c r="G221" s="270"/>
      <c r="H221" s="116"/>
      <c r="I221" s="355"/>
      <c r="J221" s="355"/>
      <c r="K221" s="360"/>
      <c r="L221" s="355"/>
      <c r="M221" s="366"/>
      <c r="N221" s="355"/>
    </row>
    <row r="222" spans="1:14" ht="15.75" thickBot="1" x14ac:dyDescent="0.3">
      <c r="A222" s="419"/>
      <c r="B222" s="422"/>
      <c r="C222" s="425"/>
      <c r="D222" s="112"/>
      <c r="E222" s="361"/>
      <c r="F222" s="356"/>
      <c r="G222" s="91"/>
      <c r="H222" s="63"/>
      <c r="I222" s="27"/>
      <c r="J222" s="356"/>
      <c r="K222" s="361"/>
      <c r="L222" s="356"/>
      <c r="M222" s="367"/>
      <c r="N222" s="356"/>
    </row>
    <row r="223" spans="1:14" x14ac:dyDescent="0.25">
      <c r="A223" s="417">
        <v>3</v>
      </c>
      <c r="B223" s="420" t="s">
        <v>47</v>
      </c>
      <c r="C223" s="478" t="s">
        <v>27</v>
      </c>
      <c r="D223" s="272" t="s">
        <v>46</v>
      </c>
      <c r="E223" s="370">
        <v>1E-3</v>
      </c>
      <c r="F223" s="370">
        <v>1E-3</v>
      </c>
      <c r="G223" s="34">
        <v>750</v>
      </c>
      <c r="H223" s="120">
        <f>E223*G223</f>
        <v>0.75</v>
      </c>
      <c r="I223" s="131"/>
      <c r="J223" s="128"/>
      <c r="K223" s="129"/>
      <c r="L223" s="128"/>
      <c r="M223" s="129"/>
      <c r="N223" s="355"/>
    </row>
    <row r="224" spans="1:14" x14ac:dyDescent="0.25">
      <c r="A224" s="418"/>
      <c r="B224" s="421"/>
      <c r="C224" s="487"/>
      <c r="D224" s="273" t="s">
        <v>36</v>
      </c>
      <c r="E224" s="371">
        <v>1.4999999999999999E-2</v>
      </c>
      <c r="F224" s="371">
        <v>1.4999999999999999E-2</v>
      </c>
      <c r="G224" s="13">
        <v>72</v>
      </c>
      <c r="H224" s="91">
        <f t="shared" ref="H224" si="22">E224*G224</f>
        <v>1.08</v>
      </c>
      <c r="I224" s="396">
        <v>0.4</v>
      </c>
      <c r="J224" s="318">
        <v>0.2</v>
      </c>
      <c r="K224" s="319">
        <v>21.6</v>
      </c>
      <c r="L224" s="318">
        <v>83.4</v>
      </c>
      <c r="M224" s="407" t="s">
        <v>64</v>
      </c>
      <c r="N224" s="389"/>
    </row>
    <row r="225" spans="1:14" ht="15.75" thickBot="1" x14ac:dyDescent="0.3">
      <c r="A225" s="419"/>
      <c r="B225" s="422"/>
      <c r="C225" s="494"/>
      <c r="D225" s="274"/>
      <c r="E225" s="372"/>
      <c r="F225" s="372"/>
      <c r="G225" s="35"/>
      <c r="H225" s="119"/>
      <c r="I225" s="133"/>
      <c r="J225" s="132"/>
      <c r="K225" s="133"/>
      <c r="L225" s="132"/>
      <c r="M225" s="133"/>
      <c r="N225" s="357"/>
    </row>
    <row r="226" spans="1:14" x14ac:dyDescent="0.25">
      <c r="A226" s="367"/>
      <c r="B226" s="367"/>
      <c r="C226" s="367"/>
      <c r="D226" s="251"/>
      <c r="E226" s="367"/>
      <c r="F226" s="367"/>
      <c r="G226" s="10"/>
      <c r="H226" s="10"/>
      <c r="I226" s="210"/>
      <c r="J226" s="210"/>
      <c r="K226" s="210"/>
      <c r="L226" s="210"/>
      <c r="M226" s="210"/>
      <c r="N226" s="376"/>
    </row>
    <row r="227" spans="1:14" ht="17.25" customHeight="1" x14ac:dyDescent="0.25">
      <c r="A227" s="367"/>
      <c r="B227" s="99" t="s">
        <v>110</v>
      </c>
      <c r="C227" s="99"/>
      <c r="D227" s="252"/>
      <c r="E227" s="99"/>
      <c r="F227" s="99"/>
      <c r="G227" s="105"/>
      <c r="H227" s="99"/>
      <c r="I227" s="99"/>
      <c r="J227" s="99"/>
      <c r="K227" s="99"/>
      <c r="L227" s="99"/>
      <c r="M227" s="99"/>
      <c r="N227" s="104"/>
    </row>
    <row r="228" spans="1:14" ht="19.5" customHeight="1" x14ac:dyDescent="0.25">
      <c r="A228" s="449">
        <v>1</v>
      </c>
      <c r="B228" s="430" t="s">
        <v>163</v>
      </c>
      <c r="C228" s="424" t="s">
        <v>143</v>
      </c>
      <c r="D228" s="114" t="s">
        <v>48</v>
      </c>
      <c r="E228" s="103">
        <v>0.04</v>
      </c>
      <c r="F228" s="45">
        <v>0.04</v>
      </c>
      <c r="G228" s="120">
        <v>580</v>
      </c>
      <c r="H228" s="250">
        <f>E228*G228</f>
        <v>23.2</v>
      </c>
      <c r="I228" s="356"/>
      <c r="J228" s="356"/>
      <c r="K228" s="361"/>
      <c r="L228" s="356"/>
      <c r="M228" s="367"/>
      <c r="N228" s="356" t="s">
        <v>17</v>
      </c>
    </row>
    <row r="229" spans="1:14" ht="12.75" customHeight="1" x14ac:dyDescent="0.25">
      <c r="A229" s="421"/>
      <c r="B229" s="430"/>
      <c r="C229" s="424"/>
      <c r="D229" s="114" t="s">
        <v>26</v>
      </c>
      <c r="E229" s="103">
        <v>8.0000000000000002E-3</v>
      </c>
      <c r="F229" s="45">
        <v>8.0000000000000002E-3</v>
      </c>
      <c r="G229" s="120">
        <v>44</v>
      </c>
      <c r="H229" s="250">
        <f t="shared" ref="H229:H230" si="23">E229*G229</f>
        <v>0.35199999999999998</v>
      </c>
      <c r="I229" s="356"/>
      <c r="J229" s="356"/>
      <c r="K229" s="361"/>
      <c r="L229" s="356"/>
      <c r="M229" s="367"/>
      <c r="N229" s="356"/>
    </row>
    <row r="230" spans="1:14" ht="13.5" customHeight="1" x14ac:dyDescent="0.25">
      <c r="A230" s="421"/>
      <c r="B230" s="430"/>
      <c r="C230" s="424"/>
      <c r="D230" s="114" t="s">
        <v>55</v>
      </c>
      <c r="E230" s="103">
        <v>5.0000000000000001E-3</v>
      </c>
      <c r="F230" s="45">
        <v>5.0000000000000001E-3</v>
      </c>
      <c r="G230" s="120">
        <v>130</v>
      </c>
      <c r="H230" s="250">
        <f t="shared" si="23"/>
        <v>0.65</v>
      </c>
      <c r="I230" s="356"/>
      <c r="J230" s="356"/>
      <c r="K230" s="361"/>
      <c r="L230" s="356"/>
      <c r="M230" s="367"/>
      <c r="N230" s="356"/>
    </row>
    <row r="231" spans="1:14" ht="15.75" customHeight="1" x14ac:dyDescent="0.25">
      <c r="A231" s="421"/>
      <c r="B231" s="430"/>
      <c r="C231" s="424"/>
      <c r="D231" s="114" t="s">
        <v>41</v>
      </c>
      <c r="E231" s="103">
        <v>4.0000000000000001E-3</v>
      </c>
      <c r="F231" s="45">
        <v>4.0000000000000001E-3</v>
      </c>
      <c r="G231" s="120">
        <v>17</v>
      </c>
      <c r="H231" s="250">
        <f t="shared" ref="H231" si="24">E231*G231</f>
        <v>6.8000000000000005E-2</v>
      </c>
      <c r="I231" s="356"/>
      <c r="J231" s="356"/>
      <c r="K231" s="361"/>
      <c r="L231" s="356"/>
      <c r="M231" s="367"/>
      <c r="N231" s="356"/>
    </row>
    <row r="232" spans="1:14" hidden="1" x14ac:dyDescent="0.25">
      <c r="A232" s="421"/>
      <c r="B232" s="430"/>
      <c r="C232" s="424"/>
      <c r="D232" s="114" t="s">
        <v>44</v>
      </c>
      <c r="E232" s="103">
        <v>3.0000000000000001E-3</v>
      </c>
      <c r="F232" s="45">
        <v>3.0000000000000001E-3</v>
      </c>
      <c r="G232" s="120">
        <v>30</v>
      </c>
      <c r="H232" s="250">
        <f t="shared" ref="H232:H237" si="25">E232*G232</f>
        <v>0.09</v>
      </c>
      <c r="I232" s="356"/>
      <c r="J232" s="356"/>
      <c r="K232" s="361"/>
      <c r="L232" s="356"/>
      <c r="M232" s="367"/>
      <c r="N232" s="356"/>
    </row>
    <row r="233" spans="1:14" hidden="1" x14ac:dyDescent="0.25">
      <c r="A233" s="421"/>
      <c r="B233" s="430"/>
      <c r="C233" s="424"/>
      <c r="D233" s="114" t="s">
        <v>22</v>
      </c>
      <c r="E233" s="103">
        <v>3.0000000000000001E-3</v>
      </c>
      <c r="F233" s="45">
        <v>3.0000000000000001E-3</v>
      </c>
      <c r="G233" s="120">
        <v>200</v>
      </c>
      <c r="H233" s="250">
        <f t="shared" si="25"/>
        <v>0.6</v>
      </c>
      <c r="I233" s="356"/>
      <c r="J233" s="356"/>
      <c r="K233" s="361"/>
      <c r="L233" s="356"/>
      <c r="M233" s="367"/>
      <c r="N233" s="356"/>
    </row>
    <row r="234" spans="1:14" x14ac:dyDescent="0.25">
      <c r="A234" s="421"/>
      <c r="B234" s="430"/>
      <c r="C234" s="424"/>
      <c r="D234" s="114" t="s">
        <v>152</v>
      </c>
      <c r="E234" s="103">
        <v>0.05</v>
      </c>
      <c r="F234" s="45">
        <v>0.05</v>
      </c>
      <c r="G234" s="120">
        <v>32</v>
      </c>
      <c r="H234" s="250">
        <f t="shared" si="25"/>
        <v>1.6</v>
      </c>
      <c r="I234" s="356">
        <v>6</v>
      </c>
      <c r="J234" s="356">
        <v>1.35</v>
      </c>
      <c r="K234" s="361">
        <v>38.25</v>
      </c>
      <c r="L234" s="356">
        <v>189.15</v>
      </c>
      <c r="M234" s="367" t="s">
        <v>38</v>
      </c>
      <c r="N234" s="356"/>
    </row>
    <row r="235" spans="1:14" x14ac:dyDescent="0.25">
      <c r="A235" s="421"/>
      <c r="B235" s="430"/>
      <c r="C235" s="424"/>
      <c r="D235" s="114" t="s">
        <v>20</v>
      </c>
      <c r="E235" s="103">
        <v>5.0000000000000001E-3</v>
      </c>
      <c r="F235" s="45">
        <v>5.0000000000000001E-3</v>
      </c>
      <c r="G235" s="120">
        <v>25</v>
      </c>
      <c r="H235" s="250">
        <f t="shared" si="25"/>
        <v>0.125</v>
      </c>
      <c r="I235" s="356"/>
      <c r="J235" s="356"/>
      <c r="K235" s="361"/>
      <c r="L235" s="356"/>
      <c r="M235" s="367"/>
      <c r="N235" s="356"/>
    </row>
    <row r="236" spans="1:14" x14ac:dyDescent="0.25">
      <c r="A236" s="421"/>
      <c r="B236" s="430"/>
      <c r="C236" s="424"/>
      <c r="D236" s="72" t="s">
        <v>50</v>
      </c>
      <c r="E236" s="298">
        <v>5.0000000000000001E-3</v>
      </c>
      <c r="F236" s="375">
        <v>5.0000000000000001E-3</v>
      </c>
      <c r="G236" s="117">
        <v>525</v>
      </c>
      <c r="H236" s="250">
        <f t="shared" si="25"/>
        <v>2.625</v>
      </c>
      <c r="I236" s="356"/>
      <c r="J236" s="356"/>
      <c r="K236" s="361"/>
      <c r="L236" s="356"/>
      <c r="M236" s="367"/>
      <c r="N236" s="356"/>
    </row>
    <row r="237" spans="1:14" x14ac:dyDescent="0.25">
      <c r="A237" s="421"/>
      <c r="B237" s="430"/>
      <c r="C237" s="424"/>
      <c r="D237" s="72" t="s">
        <v>43</v>
      </c>
      <c r="E237" s="298">
        <v>5.0000000000000001E-3</v>
      </c>
      <c r="F237" s="375">
        <v>5.0000000000000001E-3</v>
      </c>
      <c r="G237" s="117">
        <v>40</v>
      </c>
      <c r="H237" s="250">
        <f t="shared" si="25"/>
        <v>0.2</v>
      </c>
      <c r="I237" s="356"/>
      <c r="J237" s="356"/>
      <c r="K237" s="361"/>
      <c r="L237" s="356"/>
      <c r="M237" s="367"/>
      <c r="N237" s="356"/>
    </row>
    <row r="238" spans="1:14" ht="15.75" thickBot="1" x14ac:dyDescent="0.3">
      <c r="A238" s="422"/>
      <c r="B238" s="430"/>
      <c r="C238" s="424"/>
      <c r="D238" s="111"/>
      <c r="E238" s="115"/>
      <c r="F238" s="46"/>
      <c r="G238" s="118"/>
      <c r="H238" s="84"/>
      <c r="I238" s="356"/>
      <c r="J238" s="356"/>
      <c r="K238" s="361"/>
      <c r="L238" s="356"/>
      <c r="M238" s="367"/>
      <c r="N238" s="356"/>
    </row>
    <row r="239" spans="1:14" x14ac:dyDescent="0.25">
      <c r="A239" s="417">
        <v>2</v>
      </c>
      <c r="B239" s="420" t="s">
        <v>111</v>
      </c>
      <c r="C239" s="423">
        <v>60</v>
      </c>
      <c r="D239" s="71" t="s">
        <v>26</v>
      </c>
      <c r="E239" s="365">
        <v>0.06</v>
      </c>
      <c r="F239" s="374">
        <v>0.06</v>
      </c>
      <c r="G239" s="116">
        <v>44</v>
      </c>
      <c r="H239" s="116">
        <f t="shared" ref="H239" si="26">E239*G239</f>
        <v>2.6399999999999997</v>
      </c>
      <c r="I239" s="394">
        <v>3.56</v>
      </c>
      <c r="J239" s="394">
        <v>1.32</v>
      </c>
      <c r="K239" s="385">
        <v>18.7</v>
      </c>
      <c r="L239" s="394">
        <v>106.4</v>
      </c>
      <c r="M239" s="386" t="s">
        <v>40</v>
      </c>
      <c r="N239" s="355"/>
    </row>
    <row r="240" spans="1:14" ht="15.75" thickBot="1" x14ac:dyDescent="0.3">
      <c r="A240" s="419"/>
      <c r="B240" s="422"/>
      <c r="C240" s="425"/>
      <c r="D240" s="113"/>
      <c r="E240" s="362"/>
      <c r="F240" s="357"/>
      <c r="G240" s="63"/>
      <c r="H240" s="63"/>
      <c r="I240" s="357"/>
      <c r="J240" s="357"/>
      <c r="K240" s="362"/>
      <c r="L240" s="357"/>
      <c r="M240" s="26"/>
      <c r="N240" s="357"/>
    </row>
    <row r="241" spans="1:14" x14ac:dyDescent="0.25">
      <c r="A241" s="426">
        <v>3</v>
      </c>
      <c r="B241" s="420" t="s">
        <v>47</v>
      </c>
      <c r="C241" s="429" t="s">
        <v>27</v>
      </c>
      <c r="D241" s="20" t="s">
        <v>46</v>
      </c>
      <c r="E241" s="370">
        <v>1E-3</v>
      </c>
      <c r="F241" s="370">
        <v>1E-3</v>
      </c>
      <c r="G241" s="21">
        <v>750</v>
      </c>
      <c r="H241" s="250">
        <f t="shared" ref="H241:H242" si="27">E241*G241</f>
        <v>0.75</v>
      </c>
      <c r="I241" s="130"/>
      <c r="J241" s="130"/>
      <c r="K241" s="131"/>
      <c r="L241" s="130"/>
      <c r="M241" s="131"/>
      <c r="N241" s="356"/>
    </row>
    <row r="242" spans="1:14" ht="15.75" thickBot="1" x14ac:dyDescent="0.3">
      <c r="A242" s="427"/>
      <c r="B242" s="421"/>
      <c r="C242" s="430"/>
      <c r="D242" s="16" t="s">
        <v>36</v>
      </c>
      <c r="E242" s="364">
        <v>1.4999999999999999E-2</v>
      </c>
      <c r="F242" s="364">
        <v>1.4999999999999999E-2</v>
      </c>
      <c r="G242" s="17">
        <v>72</v>
      </c>
      <c r="H242" s="10">
        <f t="shared" si="27"/>
        <v>1.08</v>
      </c>
      <c r="I242" s="396">
        <v>0.4</v>
      </c>
      <c r="J242" s="318">
        <v>0.2</v>
      </c>
      <c r="K242" s="319">
        <v>21.6</v>
      </c>
      <c r="L242" s="318">
        <v>83.4</v>
      </c>
      <c r="M242" s="407" t="s">
        <v>64</v>
      </c>
      <c r="N242" s="389"/>
    </row>
    <row r="243" spans="1:14" x14ac:dyDescent="0.25">
      <c r="A243" s="360"/>
      <c r="B243" s="366"/>
      <c r="C243" s="366"/>
      <c r="D243" s="258"/>
      <c r="E243" s="373"/>
      <c r="F243" s="373"/>
      <c r="G243" s="122"/>
      <c r="H243" s="122"/>
      <c r="I243" s="130"/>
      <c r="J243" s="210"/>
      <c r="K243" s="130"/>
      <c r="L243" s="210"/>
      <c r="M243" s="130"/>
      <c r="N243" s="24"/>
    </row>
    <row r="244" spans="1:14" ht="15.75" thickBot="1" x14ac:dyDescent="0.3">
      <c r="A244" s="254"/>
      <c r="B244" s="255" t="s">
        <v>24</v>
      </c>
      <c r="C244" s="256"/>
      <c r="D244" s="259"/>
      <c r="E244" s="260"/>
      <c r="F244" s="260"/>
      <c r="G244" s="261"/>
      <c r="H244" s="262">
        <f>SUM(H215:H243)</f>
        <v>47.715000000000003</v>
      </c>
      <c r="I244" s="54">
        <f>SUM(I215:I243)</f>
        <v>17.889999999999997</v>
      </c>
      <c r="J244" s="257">
        <f>SUM(J215:J243)</f>
        <v>14.019999999999998</v>
      </c>
      <c r="K244" s="257">
        <f>SUM(K215:K243)</f>
        <v>107.65</v>
      </c>
      <c r="L244" s="257">
        <f>SUM(L215:L243)</f>
        <v>691.94999999999993</v>
      </c>
      <c r="M244" s="54"/>
      <c r="N244" s="50"/>
    </row>
    <row r="247" spans="1:14" x14ac:dyDescent="0.25">
      <c r="E247" s="265" t="s">
        <v>142</v>
      </c>
      <c r="F247" s="265"/>
      <c r="G247" s="267"/>
      <c r="H247" s="267">
        <f>H30+H69+H108+H156+H202</f>
        <v>251.85522999999998</v>
      </c>
      <c r="I247" s="339">
        <f>H247/5</f>
        <v>50.371045999999993</v>
      </c>
      <c r="J247" t="s">
        <v>166</v>
      </c>
      <c r="L247">
        <f>L30+L69+L108+L156+L202+L244</f>
        <v>5001.5</v>
      </c>
      <c r="M247">
        <f>L247/6</f>
        <v>833.58333333333337</v>
      </c>
      <c r="N247" t="s">
        <v>167</v>
      </c>
    </row>
  </sheetData>
  <mergeCells count="112">
    <mergeCell ref="B197:B198"/>
    <mergeCell ref="C197:C198"/>
    <mergeCell ref="A199:A200"/>
    <mergeCell ref="B199:B200"/>
    <mergeCell ref="C199:C200"/>
    <mergeCell ref="C128:C133"/>
    <mergeCell ref="A134:A135"/>
    <mergeCell ref="B134:B135"/>
    <mergeCell ref="C134:C135"/>
    <mergeCell ref="A136:A138"/>
    <mergeCell ref="B136:B138"/>
    <mergeCell ref="C136:C138"/>
    <mergeCell ref="A141:A150"/>
    <mergeCell ref="B141:B150"/>
    <mergeCell ref="C141:C150"/>
    <mergeCell ref="B186:B196"/>
    <mergeCell ref="C186:C196"/>
    <mergeCell ref="A197:A198"/>
    <mergeCell ref="A182:A184"/>
    <mergeCell ref="B182:B184"/>
    <mergeCell ref="C182:C184"/>
    <mergeCell ref="A4:N4"/>
    <mergeCell ref="A5:N5"/>
    <mergeCell ref="A8:A11"/>
    <mergeCell ref="B8:B11"/>
    <mergeCell ref="C8:C11"/>
    <mergeCell ref="B25:B26"/>
    <mergeCell ref="C25:C26"/>
    <mergeCell ref="A27:A28"/>
    <mergeCell ref="A180:A181"/>
    <mergeCell ref="B180:B181"/>
    <mergeCell ref="C180:C181"/>
    <mergeCell ref="A151:A152"/>
    <mergeCell ref="A171:N171"/>
    <mergeCell ref="B151:B152"/>
    <mergeCell ref="C151:C152"/>
    <mergeCell ref="A153:A154"/>
    <mergeCell ref="B55:B63"/>
    <mergeCell ref="C55:C63"/>
    <mergeCell ref="A91:A93"/>
    <mergeCell ref="B91:B93"/>
    <mergeCell ref="C91:C93"/>
    <mergeCell ref="A125:N125"/>
    <mergeCell ref="A128:A133"/>
    <mergeCell ref="B128:B133"/>
    <mergeCell ref="A12:A13"/>
    <mergeCell ref="B12:B13"/>
    <mergeCell ref="C12:C13"/>
    <mergeCell ref="A41:N41"/>
    <mergeCell ref="A44:A48"/>
    <mergeCell ref="B44:B48"/>
    <mergeCell ref="C44:C48"/>
    <mergeCell ref="A14:A16"/>
    <mergeCell ref="B14:B16"/>
    <mergeCell ref="C14:C16"/>
    <mergeCell ref="A40:N40"/>
    <mergeCell ref="C27:C28"/>
    <mergeCell ref="A18:A24"/>
    <mergeCell ref="B18:B24"/>
    <mergeCell ref="C18:C24"/>
    <mergeCell ref="A25:A26"/>
    <mergeCell ref="A64:A65"/>
    <mergeCell ref="B64:B65"/>
    <mergeCell ref="C64:C65"/>
    <mergeCell ref="A66:A67"/>
    <mergeCell ref="B66:B67"/>
    <mergeCell ref="A124:N124"/>
    <mergeCell ref="A95:A103"/>
    <mergeCell ref="B95:B103"/>
    <mergeCell ref="C95:C103"/>
    <mergeCell ref="C66:C67"/>
    <mergeCell ref="A81:N81"/>
    <mergeCell ref="A84:A89"/>
    <mergeCell ref="B84:B89"/>
    <mergeCell ref="C84:C89"/>
    <mergeCell ref="A80:N80"/>
    <mergeCell ref="A212:N212"/>
    <mergeCell ref="A215:A220"/>
    <mergeCell ref="B215:B220"/>
    <mergeCell ref="C215:C220"/>
    <mergeCell ref="A221:A222"/>
    <mergeCell ref="B221:B222"/>
    <mergeCell ref="C221:C222"/>
    <mergeCell ref="B27:B28"/>
    <mergeCell ref="B153:B154"/>
    <mergeCell ref="C153:C154"/>
    <mergeCell ref="A174:A179"/>
    <mergeCell ref="B174:B179"/>
    <mergeCell ref="C174:C179"/>
    <mergeCell ref="A105:A106"/>
    <mergeCell ref="B105:B106"/>
    <mergeCell ref="C105:C106"/>
    <mergeCell ref="A49:A50"/>
    <mergeCell ref="B49:B50"/>
    <mergeCell ref="C49:C50"/>
    <mergeCell ref="A51:A53"/>
    <mergeCell ref="B51:B53"/>
    <mergeCell ref="C51:C53"/>
    <mergeCell ref="A55:A63"/>
    <mergeCell ref="A186:A196"/>
    <mergeCell ref="A239:A240"/>
    <mergeCell ref="B239:B240"/>
    <mergeCell ref="C239:C240"/>
    <mergeCell ref="A241:A242"/>
    <mergeCell ref="B241:B242"/>
    <mergeCell ref="C241:C242"/>
    <mergeCell ref="A223:A225"/>
    <mergeCell ref="B223:B225"/>
    <mergeCell ref="C223:C225"/>
    <mergeCell ref="A228:A238"/>
    <mergeCell ref="B228:B238"/>
    <mergeCell ref="C228:C238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"/>
  <sheetViews>
    <sheetView tabSelected="1" zoomScale="98" zoomScaleNormal="98" workbookViewId="0">
      <selection activeCell="P123" sqref="P123"/>
    </sheetView>
  </sheetViews>
  <sheetFormatPr defaultRowHeight="15" x14ac:dyDescent="0.2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 x14ac:dyDescent="0.25"/>
    <row r="2" spans="1:15" ht="54" customHeight="1" x14ac:dyDescent="0.25">
      <c r="A2" s="438" t="s">
        <v>25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40"/>
    </row>
    <row r="3" spans="1:15" ht="20.100000000000001" customHeight="1" x14ac:dyDescent="0.25">
      <c r="A3" s="280" t="s">
        <v>0</v>
      </c>
      <c r="B3" s="282"/>
      <c r="C3" s="282" t="s">
        <v>1</v>
      </c>
      <c r="D3" s="4" t="s">
        <v>2</v>
      </c>
      <c r="E3" s="282" t="s">
        <v>3</v>
      </c>
      <c r="F3" s="282" t="s">
        <v>4</v>
      </c>
      <c r="G3" s="308" t="s">
        <v>5</v>
      </c>
      <c r="H3" s="282" t="s">
        <v>6</v>
      </c>
      <c r="I3" s="282" t="s">
        <v>7</v>
      </c>
      <c r="J3" s="284" t="s">
        <v>8</v>
      </c>
      <c r="K3" s="282" t="s">
        <v>9</v>
      </c>
      <c r="L3" s="282" t="s">
        <v>10</v>
      </c>
      <c r="M3" s="282" t="s">
        <v>11</v>
      </c>
      <c r="N3" s="287" t="s">
        <v>12</v>
      </c>
    </row>
    <row r="4" spans="1:15" ht="20.100000000000001" customHeight="1" thickBot="1" x14ac:dyDescent="0.3">
      <c r="A4" s="285"/>
      <c r="B4" s="322" t="s">
        <v>13</v>
      </c>
      <c r="C4" s="282" t="s">
        <v>14</v>
      </c>
      <c r="D4" s="16"/>
      <c r="E4" s="286" t="s">
        <v>14</v>
      </c>
      <c r="F4" s="286" t="s">
        <v>14</v>
      </c>
      <c r="G4" s="17" t="s">
        <v>15</v>
      </c>
      <c r="H4" s="286" t="s">
        <v>16</v>
      </c>
      <c r="I4" s="286" t="s">
        <v>14</v>
      </c>
      <c r="J4" s="286" t="s">
        <v>14</v>
      </c>
      <c r="K4" s="286" t="s">
        <v>14</v>
      </c>
      <c r="L4" s="286" t="s">
        <v>14</v>
      </c>
      <c r="M4" s="286"/>
      <c r="N4" s="7"/>
    </row>
    <row r="5" spans="1:15" ht="15.95" customHeight="1" x14ac:dyDescent="0.25">
      <c r="A5" s="420">
        <v>1</v>
      </c>
      <c r="B5" s="429" t="s">
        <v>128</v>
      </c>
      <c r="C5" s="441">
        <v>200</v>
      </c>
      <c r="D5" s="71" t="s">
        <v>56</v>
      </c>
      <c r="E5" s="297">
        <v>0.02</v>
      </c>
      <c r="F5" s="295">
        <v>0.02</v>
      </c>
      <c r="G5" s="268">
        <v>38</v>
      </c>
      <c r="H5" s="90">
        <f>G5*E5</f>
        <v>0.76</v>
      </c>
      <c r="I5" s="37"/>
      <c r="J5" s="292"/>
      <c r="K5" s="303"/>
      <c r="L5" s="292"/>
      <c r="M5" s="299"/>
      <c r="N5" s="293" t="s">
        <v>17</v>
      </c>
    </row>
    <row r="6" spans="1:15" ht="15.95" customHeight="1" x14ac:dyDescent="0.25">
      <c r="A6" s="421"/>
      <c r="B6" s="430"/>
      <c r="C6" s="424"/>
      <c r="D6" s="72" t="s">
        <v>19</v>
      </c>
      <c r="E6" s="298">
        <v>7.0000000000000007E-2</v>
      </c>
      <c r="F6" s="296">
        <v>7.0000000000000007E-2</v>
      </c>
      <c r="G6" s="269">
        <v>70</v>
      </c>
      <c r="H6" s="117">
        <f t="shared" ref="H6:H11" si="0">G6*E6</f>
        <v>4.9000000000000004</v>
      </c>
      <c r="I6" s="24">
        <v>5.5</v>
      </c>
      <c r="J6" s="293">
        <v>4.8</v>
      </c>
      <c r="K6" s="304">
        <v>23.5</v>
      </c>
      <c r="L6" s="293">
        <v>145</v>
      </c>
      <c r="M6" s="300" t="s">
        <v>76</v>
      </c>
      <c r="N6" s="293"/>
    </row>
    <row r="7" spans="1:15" ht="15.95" customHeight="1" x14ac:dyDescent="0.25">
      <c r="A7" s="421"/>
      <c r="B7" s="430"/>
      <c r="C7" s="424"/>
      <c r="D7" s="72" t="s">
        <v>50</v>
      </c>
      <c r="E7" s="298">
        <v>2E-3</v>
      </c>
      <c r="F7" s="296">
        <v>2E-3</v>
      </c>
      <c r="G7" s="269">
        <v>525</v>
      </c>
      <c r="H7" s="92">
        <f t="shared" si="0"/>
        <v>1.05</v>
      </c>
      <c r="I7" s="24"/>
      <c r="J7" s="293"/>
      <c r="K7" s="304"/>
      <c r="L7" s="293"/>
      <c r="M7" s="300"/>
      <c r="N7" s="293"/>
    </row>
    <row r="8" spans="1:15" ht="15.95" customHeight="1" thickBot="1" x14ac:dyDescent="0.3">
      <c r="A8" s="421"/>
      <c r="B8" s="430"/>
      <c r="C8" s="424"/>
      <c r="D8" s="111" t="s">
        <v>124</v>
      </c>
      <c r="E8" s="115">
        <v>2E-3</v>
      </c>
      <c r="F8" s="46">
        <v>2E-3</v>
      </c>
      <c r="G8" s="276">
        <v>17</v>
      </c>
      <c r="H8" s="118">
        <f t="shared" si="0"/>
        <v>3.4000000000000002E-2</v>
      </c>
      <c r="I8" s="24"/>
      <c r="J8" s="293"/>
      <c r="K8" s="304"/>
      <c r="L8" s="293"/>
      <c r="M8" s="300"/>
      <c r="N8" s="293"/>
    </row>
    <row r="9" spans="1:15" ht="15.95" customHeight="1" x14ac:dyDescent="0.25">
      <c r="A9" s="417">
        <v>2</v>
      </c>
      <c r="B9" s="420" t="s">
        <v>111</v>
      </c>
      <c r="C9" s="423">
        <v>40</v>
      </c>
      <c r="D9" s="71" t="s">
        <v>26</v>
      </c>
      <c r="E9" s="297">
        <v>0.04</v>
      </c>
      <c r="F9" s="295">
        <v>0.04</v>
      </c>
      <c r="G9" s="268">
        <v>44</v>
      </c>
      <c r="H9" s="90">
        <f t="shared" si="0"/>
        <v>1.76</v>
      </c>
      <c r="I9" s="292">
        <v>3.56</v>
      </c>
      <c r="J9" s="292">
        <v>1.32</v>
      </c>
      <c r="K9" s="303">
        <v>18.7</v>
      </c>
      <c r="L9" s="292">
        <v>106.4</v>
      </c>
      <c r="M9" s="299" t="s">
        <v>40</v>
      </c>
      <c r="N9" s="292"/>
    </row>
    <row r="10" spans="1:15" ht="15.95" customHeight="1" thickBot="1" x14ac:dyDescent="0.3">
      <c r="A10" s="418"/>
      <c r="B10" s="421"/>
      <c r="C10" s="424"/>
      <c r="D10" s="112"/>
      <c r="E10" s="304"/>
      <c r="F10" s="293"/>
      <c r="G10" s="91"/>
      <c r="H10" s="118"/>
      <c r="I10" s="24"/>
      <c r="J10" s="293"/>
      <c r="K10" s="304"/>
      <c r="L10" s="293"/>
      <c r="M10" s="300"/>
      <c r="N10" s="293"/>
    </row>
    <row r="11" spans="1:15" ht="15.95" customHeight="1" x14ac:dyDescent="0.25">
      <c r="A11" s="417">
        <v>3</v>
      </c>
      <c r="B11" s="420" t="s">
        <v>47</v>
      </c>
      <c r="C11" s="429" t="s">
        <v>27</v>
      </c>
      <c r="D11" s="20" t="s">
        <v>46</v>
      </c>
      <c r="E11" s="281">
        <v>1E-3</v>
      </c>
      <c r="F11" s="281">
        <v>1E-3</v>
      </c>
      <c r="G11" s="21">
        <v>750</v>
      </c>
      <c r="H11" s="123">
        <f t="shared" si="0"/>
        <v>0.75</v>
      </c>
      <c r="I11" s="128"/>
      <c r="J11" s="128"/>
      <c r="K11" s="129"/>
      <c r="L11" s="128"/>
      <c r="M11" s="129"/>
      <c r="N11" s="292"/>
    </row>
    <row r="12" spans="1:15" ht="15.95" customHeight="1" thickBot="1" x14ac:dyDescent="0.3">
      <c r="A12" s="419"/>
      <c r="B12" s="422"/>
      <c r="C12" s="431"/>
      <c r="D12" s="25" t="s">
        <v>36</v>
      </c>
      <c r="E12" s="283">
        <v>1.4999999999999999E-2</v>
      </c>
      <c r="F12" s="283">
        <v>1.4999999999999999E-2</v>
      </c>
      <c r="G12" s="6">
        <v>72</v>
      </c>
      <c r="H12" s="35">
        <f>G12*E12</f>
        <v>1.08</v>
      </c>
      <c r="I12" s="396">
        <v>0.4</v>
      </c>
      <c r="J12" s="318">
        <v>0.2</v>
      </c>
      <c r="K12" s="319">
        <v>21.6</v>
      </c>
      <c r="L12" s="318">
        <v>83.4</v>
      </c>
      <c r="M12" s="317" t="s">
        <v>64</v>
      </c>
      <c r="N12" s="389"/>
    </row>
    <row r="13" spans="1:15" ht="15.95" customHeight="1" x14ac:dyDescent="0.25">
      <c r="A13" s="300"/>
      <c r="B13" s="300"/>
      <c r="C13" s="300"/>
      <c r="D13" s="251" t="s">
        <v>142</v>
      </c>
      <c r="E13" s="300"/>
      <c r="F13" s="300"/>
      <c r="G13" s="10"/>
      <c r="H13" s="10">
        <f>SUM(H5:H12)</f>
        <v>10.334</v>
      </c>
      <c r="I13" s="210"/>
      <c r="J13" s="210"/>
      <c r="K13" s="210"/>
      <c r="L13" s="210"/>
      <c r="M13" s="210"/>
      <c r="N13" s="300"/>
    </row>
    <row r="14" spans="1:15" ht="15.95" customHeight="1" x14ac:dyDescent="0.25">
      <c r="A14" s="300"/>
      <c r="B14" s="323" t="s">
        <v>110</v>
      </c>
      <c r="C14" s="99"/>
      <c r="D14" s="252"/>
      <c r="E14" s="99"/>
      <c r="F14" s="99"/>
      <c r="G14" s="105"/>
      <c r="H14" s="99"/>
      <c r="I14" s="99"/>
      <c r="J14" s="99"/>
      <c r="K14" s="99"/>
      <c r="L14" s="99"/>
      <c r="M14" s="99"/>
      <c r="N14" s="99"/>
      <c r="O14" s="11"/>
    </row>
    <row r="15" spans="1:15" ht="15.95" customHeight="1" x14ac:dyDescent="0.25">
      <c r="A15" s="449">
        <v>1</v>
      </c>
      <c r="B15" s="430" t="s">
        <v>147</v>
      </c>
      <c r="C15" s="424" t="s">
        <v>140</v>
      </c>
      <c r="D15" s="114" t="s">
        <v>113</v>
      </c>
      <c r="E15" s="103">
        <v>0.05</v>
      </c>
      <c r="F15" s="45">
        <v>0.05</v>
      </c>
      <c r="G15" s="120">
        <v>380</v>
      </c>
      <c r="H15" s="250">
        <f>E15*G15</f>
        <v>19</v>
      </c>
      <c r="I15" s="293"/>
      <c r="J15" s="293"/>
      <c r="K15" s="304"/>
      <c r="L15" s="293"/>
      <c r="M15" s="300"/>
      <c r="N15" s="293" t="s">
        <v>17</v>
      </c>
    </row>
    <row r="16" spans="1:15" ht="18" customHeight="1" x14ac:dyDescent="0.25">
      <c r="A16" s="421"/>
      <c r="B16" s="430"/>
      <c r="C16" s="424"/>
      <c r="D16" s="114" t="s">
        <v>49</v>
      </c>
      <c r="E16" s="103">
        <v>3.0000000000000001E-3</v>
      </c>
      <c r="F16" s="45">
        <v>3.0000000000000001E-3</v>
      </c>
      <c r="G16" s="120">
        <v>17</v>
      </c>
      <c r="H16" s="250">
        <f t="shared" ref="H16:H27" si="1">E16*G16</f>
        <v>5.1000000000000004E-2</v>
      </c>
      <c r="I16" s="293"/>
      <c r="J16" s="293"/>
      <c r="K16" s="304"/>
      <c r="L16" s="293"/>
      <c r="M16" s="300"/>
      <c r="N16" s="293"/>
    </row>
    <row r="17" spans="1:14" ht="15.95" customHeight="1" x14ac:dyDescent="0.25">
      <c r="A17" s="421"/>
      <c r="B17" s="430"/>
      <c r="C17" s="424"/>
      <c r="D17" s="114" t="s">
        <v>20</v>
      </c>
      <c r="E17" s="103">
        <v>5.0000000000000001E-3</v>
      </c>
      <c r="F17" s="45">
        <v>4.0000000000000001E-3</v>
      </c>
      <c r="G17" s="120">
        <v>25</v>
      </c>
      <c r="H17" s="250">
        <f t="shared" si="1"/>
        <v>0.125</v>
      </c>
      <c r="I17" s="293"/>
      <c r="J17" s="293"/>
      <c r="K17" s="304"/>
      <c r="L17" s="293"/>
      <c r="M17" s="300"/>
      <c r="N17" s="293"/>
    </row>
    <row r="18" spans="1:14" ht="15.95" customHeight="1" x14ac:dyDescent="0.25">
      <c r="A18" s="421"/>
      <c r="B18" s="430"/>
      <c r="C18" s="424"/>
      <c r="D18" s="114" t="s">
        <v>43</v>
      </c>
      <c r="E18" s="103">
        <v>3.0000000000000001E-3</v>
      </c>
      <c r="F18" s="45">
        <v>3.0000000000000001E-3</v>
      </c>
      <c r="G18" s="120">
        <v>40</v>
      </c>
      <c r="H18" s="250">
        <f t="shared" si="1"/>
        <v>0.12</v>
      </c>
      <c r="I18" s="293">
        <v>14.8</v>
      </c>
      <c r="J18" s="293">
        <v>6.2</v>
      </c>
      <c r="K18" s="304">
        <v>4.3</v>
      </c>
      <c r="L18" s="293">
        <v>135</v>
      </c>
      <c r="M18" s="300" t="s">
        <v>38</v>
      </c>
      <c r="N18" s="293"/>
    </row>
    <row r="19" spans="1:14" ht="15.95" customHeight="1" x14ac:dyDescent="0.25">
      <c r="A19" s="421"/>
      <c r="B19" s="430"/>
      <c r="C19" s="424"/>
      <c r="D19" s="114" t="s">
        <v>21</v>
      </c>
      <c r="E19" s="103">
        <v>5.0000000000000001E-3</v>
      </c>
      <c r="F19" s="45">
        <v>5.0000000000000001E-3</v>
      </c>
      <c r="G19" s="120">
        <v>130</v>
      </c>
      <c r="H19" s="250">
        <f t="shared" si="1"/>
        <v>0.65</v>
      </c>
      <c r="I19" s="293"/>
      <c r="J19" s="293"/>
      <c r="K19" s="304"/>
      <c r="L19" s="293"/>
      <c r="M19" s="300"/>
      <c r="N19" s="293"/>
    </row>
    <row r="20" spans="1:14" ht="15.95" customHeight="1" x14ac:dyDescent="0.25">
      <c r="A20" s="421"/>
      <c r="B20" s="430"/>
      <c r="C20" s="424"/>
      <c r="D20" s="114" t="s">
        <v>44</v>
      </c>
      <c r="E20" s="103">
        <v>3.0000000000000001E-3</v>
      </c>
      <c r="F20" s="45">
        <v>3.0000000000000001E-3</v>
      </c>
      <c r="G20" s="120">
        <v>30</v>
      </c>
      <c r="H20" s="250">
        <f t="shared" ref="H20:H24" si="2">E20*G20</f>
        <v>0.09</v>
      </c>
      <c r="I20" s="293"/>
      <c r="J20" s="293"/>
      <c r="K20" s="304"/>
      <c r="L20" s="293"/>
      <c r="M20" s="300"/>
      <c r="N20" s="293"/>
    </row>
    <row r="21" spans="1:14" ht="15.95" customHeight="1" x14ac:dyDescent="0.25">
      <c r="A21" s="421"/>
      <c r="B21" s="430"/>
      <c r="C21" s="424"/>
      <c r="D21" s="72"/>
      <c r="E21" s="298"/>
      <c r="F21" s="338"/>
      <c r="G21" s="117"/>
      <c r="H21" s="250"/>
      <c r="I21" s="293"/>
      <c r="J21" s="293"/>
      <c r="K21" s="304"/>
      <c r="L21" s="293"/>
      <c r="M21" s="300"/>
      <c r="N21" s="293"/>
    </row>
    <row r="22" spans="1:14" ht="15.95" customHeight="1" x14ac:dyDescent="0.25">
      <c r="A22" s="421"/>
      <c r="B22" s="430"/>
      <c r="C22" s="424"/>
      <c r="D22" s="72" t="s">
        <v>66</v>
      </c>
      <c r="E22" s="298">
        <v>0.04</v>
      </c>
      <c r="F22" s="338">
        <v>0.04</v>
      </c>
      <c r="G22" s="117">
        <v>52</v>
      </c>
      <c r="H22" s="250">
        <f t="shared" si="2"/>
        <v>2.08</v>
      </c>
      <c r="I22" s="293"/>
      <c r="J22" s="293"/>
      <c r="K22" s="304"/>
      <c r="L22" s="293"/>
      <c r="M22" s="300"/>
      <c r="N22" s="293"/>
    </row>
    <row r="23" spans="1:14" ht="15.95" customHeight="1" x14ac:dyDescent="0.25">
      <c r="A23" s="421"/>
      <c r="B23" s="430"/>
      <c r="C23" s="424"/>
      <c r="D23" s="72" t="s">
        <v>50</v>
      </c>
      <c r="E23" s="298">
        <v>4.0000000000000001E-3</v>
      </c>
      <c r="F23" s="338">
        <v>4.0000000000000001E-3</v>
      </c>
      <c r="G23" s="117">
        <v>525</v>
      </c>
      <c r="H23" s="250">
        <f t="shared" si="2"/>
        <v>2.1</v>
      </c>
      <c r="I23" s="293">
        <v>3.75</v>
      </c>
      <c r="J23" s="293">
        <v>2.25</v>
      </c>
      <c r="K23" s="304">
        <v>15.5</v>
      </c>
      <c r="L23" s="293">
        <v>106.5</v>
      </c>
      <c r="M23" s="388" t="s">
        <v>38</v>
      </c>
      <c r="N23" s="293"/>
    </row>
    <row r="24" spans="1:14" ht="15.95" customHeight="1" thickBot="1" x14ac:dyDescent="0.3">
      <c r="A24" s="421"/>
      <c r="B24" s="430"/>
      <c r="C24" s="424"/>
      <c r="D24" s="72" t="s">
        <v>49</v>
      </c>
      <c r="E24" s="298">
        <v>2E-3</v>
      </c>
      <c r="F24" s="296">
        <v>2E-3</v>
      </c>
      <c r="G24" s="117">
        <v>17</v>
      </c>
      <c r="H24" s="250">
        <f t="shared" si="2"/>
        <v>3.4000000000000002E-2</v>
      </c>
      <c r="I24" s="293"/>
      <c r="J24" s="293"/>
      <c r="K24" s="304"/>
      <c r="L24" s="293"/>
      <c r="M24" s="300"/>
      <c r="N24" s="293"/>
    </row>
    <row r="25" spans="1:14" ht="15.95" customHeight="1" thickBot="1" x14ac:dyDescent="0.3">
      <c r="A25" s="292">
        <v>2</v>
      </c>
      <c r="B25" s="288" t="s">
        <v>111</v>
      </c>
      <c r="C25" s="301">
        <v>40</v>
      </c>
      <c r="D25" s="74" t="s">
        <v>26</v>
      </c>
      <c r="E25" s="303">
        <v>0.04</v>
      </c>
      <c r="F25" s="292">
        <v>0.04</v>
      </c>
      <c r="G25" s="90">
        <v>44</v>
      </c>
      <c r="H25" s="90">
        <f t="shared" si="1"/>
        <v>1.76</v>
      </c>
      <c r="I25" s="379">
        <v>3.56</v>
      </c>
      <c r="J25" s="379">
        <v>1.32</v>
      </c>
      <c r="K25" s="383">
        <v>18.7</v>
      </c>
      <c r="L25" s="379">
        <v>106.4</v>
      </c>
      <c r="M25" s="387" t="s">
        <v>40</v>
      </c>
      <c r="N25" s="292"/>
    </row>
    <row r="26" spans="1:14" ht="15.95" customHeight="1" x14ac:dyDescent="0.25">
      <c r="A26" s="417">
        <v>3</v>
      </c>
      <c r="B26" s="495" t="s">
        <v>47</v>
      </c>
      <c r="C26" s="429" t="s">
        <v>112</v>
      </c>
      <c r="D26" s="20" t="s">
        <v>46</v>
      </c>
      <c r="E26" s="281">
        <v>1E-3</v>
      </c>
      <c r="F26" s="281">
        <v>1E-3</v>
      </c>
      <c r="G26" s="21">
        <v>750</v>
      </c>
      <c r="H26" s="106">
        <f t="shared" si="1"/>
        <v>0.75</v>
      </c>
      <c r="I26" s="316"/>
      <c r="J26" s="316"/>
      <c r="K26" s="317"/>
      <c r="L26" s="316"/>
      <c r="M26" s="317"/>
      <c r="N26" s="293"/>
    </row>
    <row r="27" spans="1:14" ht="15.95" customHeight="1" thickBot="1" x14ac:dyDescent="0.3">
      <c r="A27" s="419"/>
      <c r="B27" s="496"/>
      <c r="C27" s="431"/>
      <c r="D27" s="25" t="s">
        <v>36</v>
      </c>
      <c r="E27" s="283">
        <v>0.01</v>
      </c>
      <c r="F27" s="283">
        <v>0.01</v>
      </c>
      <c r="G27" s="6">
        <v>72</v>
      </c>
      <c r="H27" s="94">
        <f t="shared" si="1"/>
        <v>0.72</v>
      </c>
      <c r="I27" s="320">
        <v>0.4</v>
      </c>
      <c r="J27" s="320">
        <v>0.2</v>
      </c>
      <c r="K27" s="321">
        <v>21.6</v>
      </c>
      <c r="L27" s="320">
        <v>83.4</v>
      </c>
      <c r="M27" s="133" t="s">
        <v>64</v>
      </c>
      <c r="N27" s="293"/>
    </row>
    <row r="28" spans="1:14" ht="15.95" customHeight="1" thickBot="1" x14ac:dyDescent="0.3">
      <c r="A28" s="311"/>
      <c r="B28" s="255" t="s">
        <v>24</v>
      </c>
      <c r="C28" s="256"/>
      <c r="D28" s="259"/>
      <c r="E28" s="260"/>
      <c r="F28" s="260"/>
      <c r="G28" s="261"/>
      <c r="H28" s="262">
        <f>SUM(H5:H27)</f>
        <v>48.147999999999996</v>
      </c>
      <c r="I28" s="54">
        <f>SUM(I5:I27)</f>
        <v>31.97</v>
      </c>
      <c r="J28" s="257">
        <f>SUM(J5:J27)</f>
        <v>16.29</v>
      </c>
      <c r="K28" s="54">
        <f>SUM(K5:K27)</f>
        <v>123.9</v>
      </c>
      <c r="L28" s="310">
        <f>SUM(L5:L27)</f>
        <v>766.09999999999991</v>
      </c>
      <c r="M28" s="54"/>
      <c r="N28" s="50"/>
    </row>
    <row r="29" spans="1:14" ht="12" customHeight="1" x14ac:dyDescent="0.25"/>
    <row r="30" spans="1:14" ht="12" customHeight="1" x14ac:dyDescent="0.25"/>
    <row r="31" spans="1:14" ht="12" customHeight="1" x14ac:dyDescent="0.25"/>
    <row r="32" spans="1:14" ht="12" customHeight="1" x14ac:dyDescent="0.25"/>
    <row r="33" spans="1:14" ht="12" customHeight="1" x14ac:dyDescent="0.25"/>
    <row r="34" spans="1:14" ht="12" customHeight="1" x14ac:dyDescent="0.25"/>
    <row r="35" spans="1:14" ht="12" customHeight="1" x14ac:dyDescent="0.25"/>
    <row r="36" spans="1:14" ht="12" customHeight="1" x14ac:dyDescent="0.25">
      <c r="A36" s="438" t="s">
        <v>95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40"/>
    </row>
    <row r="37" spans="1:14" ht="12" customHeight="1" x14ac:dyDescent="0.25">
      <c r="A37" s="280" t="s">
        <v>0</v>
      </c>
      <c r="B37" s="282"/>
      <c r="C37" s="282" t="s">
        <v>1</v>
      </c>
      <c r="D37" s="4" t="s">
        <v>2</v>
      </c>
      <c r="E37" s="282" t="s">
        <v>3</v>
      </c>
      <c r="F37" s="282" t="s">
        <v>4</v>
      </c>
      <c r="G37" s="2" t="s">
        <v>5</v>
      </c>
      <c r="H37" s="282" t="s">
        <v>6</v>
      </c>
      <c r="I37" s="282" t="s">
        <v>7</v>
      </c>
      <c r="J37" s="284" t="s">
        <v>8</v>
      </c>
      <c r="K37" s="282" t="s">
        <v>9</v>
      </c>
      <c r="L37" s="282" t="s">
        <v>10</v>
      </c>
      <c r="M37" s="282" t="s">
        <v>11</v>
      </c>
      <c r="N37" s="287" t="s">
        <v>12</v>
      </c>
    </row>
    <row r="38" spans="1:14" ht="12" customHeight="1" thickBot="1" x14ac:dyDescent="0.3">
      <c r="A38" s="285"/>
      <c r="B38" s="322" t="s">
        <v>13</v>
      </c>
      <c r="C38" s="282" t="s">
        <v>14</v>
      </c>
      <c r="D38" s="16"/>
      <c r="E38" s="286" t="s">
        <v>14</v>
      </c>
      <c r="F38" s="286" t="s">
        <v>14</v>
      </c>
      <c r="G38" s="17" t="s">
        <v>15</v>
      </c>
      <c r="H38" s="286" t="s">
        <v>16</v>
      </c>
      <c r="I38" s="286" t="s">
        <v>14</v>
      </c>
      <c r="J38" s="286" t="s">
        <v>14</v>
      </c>
      <c r="K38" s="286" t="s">
        <v>14</v>
      </c>
      <c r="L38" s="286" t="s">
        <v>14</v>
      </c>
      <c r="M38" s="286"/>
      <c r="N38" s="7"/>
    </row>
    <row r="39" spans="1:14" ht="12" customHeight="1" x14ac:dyDescent="0.25">
      <c r="A39" s="420">
        <v>1</v>
      </c>
      <c r="B39" s="429" t="s">
        <v>77</v>
      </c>
      <c r="C39" s="441" t="s">
        <v>70</v>
      </c>
      <c r="D39" s="71"/>
      <c r="E39" s="297"/>
      <c r="F39" s="295"/>
      <c r="G39" s="116"/>
      <c r="H39" s="79"/>
      <c r="I39" s="292"/>
      <c r="J39" s="292"/>
      <c r="K39" s="303"/>
      <c r="L39" s="292"/>
      <c r="M39" s="299"/>
      <c r="N39" s="293" t="s">
        <v>17</v>
      </c>
    </row>
    <row r="40" spans="1:14" ht="12" customHeight="1" x14ac:dyDescent="0.25">
      <c r="A40" s="421"/>
      <c r="B40" s="430"/>
      <c r="C40" s="424"/>
      <c r="D40" s="72" t="s">
        <v>78</v>
      </c>
      <c r="E40" s="298">
        <v>1</v>
      </c>
      <c r="F40" s="296">
        <v>1</v>
      </c>
      <c r="G40" s="269">
        <v>9.5</v>
      </c>
      <c r="H40" s="2">
        <f>E40*G40</f>
        <v>9.5</v>
      </c>
      <c r="I40" s="24">
        <v>12.8</v>
      </c>
      <c r="J40" s="293">
        <v>11.6</v>
      </c>
      <c r="K40" s="304">
        <v>0.7</v>
      </c>
      <c r="L40" s="293">
        <v>158.69999999999999</v>
      </c>
      <c r="M40" s="300" t="s">
        <v>81</v>
      </c>
      <c r="N40" s="293"/>
    </row>
    <row r="41" spans="1:14" ht="12" customHeight="1" x14ac:dyDescent="0.25">
      <c r="A41" s="421"/>
      <c r="B41" s="430"/>
      <c r="C41" s="424"/>
      <c r="D41" s="72"/>
      <c r="E41" s="298"/>
      <c r="F41" s="296"/>
      <c r="G41" s="117"/>
      <c r="H41" s="2"/>
      <c r="I41" s="293"/>
      <c r="J41" s="293"/>
      <c r="K41" s="304"/>
      <c r="L41" s="293"/>
      <c r="M41" s="300"/>
      <c r="N41" s="293"/>
    </row>
    <row r="42" spans="1:14" ht="12" customHeight="1" thickBot="1" x14ac:dyDescent="0.3">
      <c r="A42" s="421"/>
      <c r="B42" s="430"/>
      <c r="C42" s="424"/>
      <c r="D42" s="111"/>
      <c r="E42" s="115"/>
      <c r="F42" s="46"/>
      <c r="G42" s="276"/>
      <c r="H42" s="2">
        <f t="shared" ref="H42:H58" si="3">E42*G42</f>
        <v>0</v>
      </c>
      <c r="I42" s="24"/>
      <c r="J42" s="293"/>
      <c r="K42" s="304"/>
      <c r="L42" s="293"/>
      <c r="M42" s="300"/>
      <c r="N42" s="293"/>
    </row>
    <row r="43" spans="1:14" ht="12" customHeight="1" x14ac:dyDescent="0.25">
      <c r="A43" s="417">
        <v>2</v>
      </c>
      <c r="B43" s="420" t="s">
        <v>111</v>
      </c>
      <c r="C43" s="423">
        <v>40</v>
      </c>
      <c r="D43" s="71" t="s">
        <v>26</v>
      </c>
      <c r="E43" s="297">
        <v>0.04</v>
      </c>
      <c r="F43" s="295">
        <v>0.04</v>
      </c>
      <c r="G43" s="116">
        <v>44</v>
      </c>
      <c r="H43" s="2">
        <f t="shared" si="3"/>
        <v>1.76</v>
      </c>
      <c r="I43" s="379">
        <v>3.56</v>
      </c>
      <c r="J43" s="379">
        <v>1.32</v>
      </c>
      <c r="K43" s="383">
        <v>18.7</v>
      </c>
      <c r="L43" s="379">
        <v>106.4</v>
      </c>
      <c r="M43" s="387" t="s">
        <v>40</v>
      </c>
      <c r="N43" s="292"/>
    </row>
    <row r="44" spans="1:14" ht="12" customHeight="1" thickBot="1" x14ac:dyDescent="0.3">
      <c r="A44" s="418"/>
      <c r="B44" s="421"/>
      <c r="C44" s="424"/>
      <c r="D44" s="112"/>
      <c r="E44" s="384"/>
      <c r="F44" s="380"/>
      <c r="G44" s="91"/>
      <c r="H44" s="17"/>
      <c r="I44" s="24"/>
      <c r="J44" s="293"/>
      <c r="K44" s="304"/>
      <c r="L44" s="293"/>
      <c r="M44" s="300"/>
      <c r="N44" s="293"/>
    </row>
    <row r="45" spans="1:14" ht="20.25" customHeight="1" thickBot="1" x14ac:dyDescent="0.3">
      <c r="A45" s="418"/>
      <c r="B45" s="422"/>
      <c r="C45" s="425"/>
      <c r="D45" s="398"/>
      <c r="E45" s="41"/>
      <c r="F45" s="43"/>
      <c r="G45" s="399"/>
      <c r="H45" s="31"/>
      <c r="I45" s="400"/>
      <c r="J45" s="43"/>
      <c r="K45" s="41"/>
      <c r="L45" s="43"/>
      <c r="M45" s="401"/>
      <c r="N45" s="43"/>
    </row>
    <row r="46" spans="1:14" ht="12" customHeight="1" x14ac:dyDescent="0.25">
      <c r="A46" s="417">
        <v>3</v>
      </c>
      <c r="B46" s="420" t="s">
        <v>47</v>
      </c>
      <c r="C46" s="429" t="s">
        <v>112</v>
      </c>
      <c r="D46" s="20" t="s">
        <v>46</v>
      </c>
      <c r="E46" s="390">
        <v>1E-3</v>
      </c>
      <c r="F46" s="390">
        <v>1E-3</v>
      </c>
      <c r="G46" s="21">
        <v>750</v>
      </c>
      <c r="H46" s="60">
        <f t="shared" si="3"/>
        <v>0.75</v>
      </c>
      <c r="I46" s="130"/>
      <c r="J46" s="130"/>
      <c r="K46" s="131"/>
      <c r="L46" s="130"/>
      <c r="M46" s="131"/>
      <c r="N46" s="293"/>
    </row>
    <row r="47" spans="1:14" ht="12" customHeight="1" x14ac:dyDescent="0.25">
      <c r="A47" s="418"/>
      <c r="B47" s="421"/>
      <c r="C47" s="430"/>
      <c r="D47" s="4" t="s">
        <v>36</v>
      </c>
      <c r="E47" s="391">
        <v>1.4999999999999999E-2</v>
      </c>
      <c r="F47" s="391">
        <v>1.4999999999999999E-2</v>
      </c>
      <c r="G47" s="2">
        <v>72</v>
      </c>
      <c r="H47" s="61">
        <f t="shared" si="3"/>
        <v>1.08</v>
      </c>
      <c r="I47" s="167">
        <v>0.2</v>
      </c>
      <c r="J47" s="167">
        <v>0</v>
      </c>
      <c r="K47" s="168">
        <v>15</v>
      </c>
      <c r="L47" s="167">
        <v>58</v>
      </c>
      <c r="M47" s="131" t="s">
        <v>64</v>
      </c>
      <c r="N47" s="293"/>
    </row>
    <row r="48" spans="1:14" ht="15.75" thickBot="1" x14ac:dyDescent="0.3">
      <c r="A48" s="419"/>
      <c r="B48" s="422"/>
      <c r="C48" s="431"/>
      <c r="D48" s="25"/>
      <c r="E48" s="392"/>
      <c r="F48" s="392"/>
      <c r="G48" s="6"/>
      <c r="H48" s="62">
        <f t="shared" si="3"/>
        <v>0</v>
      </c>
      <c r="I48" s="132"/>
      <c r="J48" s="132"/>
      <c r="K48" s="133"/>
      <c r="L48" s="132"/>
      <c r="M48" s="133"/>
      <c r="N48" s="294"/>
    </row>
    <row r="49" spans="1:14" x14ac:dyDescent="0.25">
      <c r="A49" s="300"/>
      <c r="B49" s="300"/>
      <c r="C49" s="300"/>
      <c r="D49" s="251" t="s">
        <v>146</v>
      </c>
      <c r="E49" s="300"/>
      <c r="F49" s="300"/>
      <c r="G49" s="10"/>
      <c r="H49" s="10">
        <f>SUM(H39:H48)</f>
        <v>13.09</v>
      </c>
      <c r="I49" s="210"/>
      <c r="J49" s="210"/>
      <c r="K49" s="210"/>
      <c r="L49" s="210"/>
      <c r="M49" s="210"/>
      <c r="N49" s="306"/>
    </row>
    <row r="50" spans="1:14" ht="15" customHeight="1" x14ac:dyDescent="0.25">
      <c r="A50" s="300"/>
      <c r="B50" s="323" t="s">
        <v>110</v>
      </c>
      <c r="C50" s="99"/>
      <c r="D50" s="252"/>
      <c r="E50" s="99"/>
      <c r="F50" s="99"/>
      <c r="G50" s="105"/>
      <c r="H50" s="10"/>
      <c r="I50" s="99"/>
      <c r="J50" s="99"/>
      <c r="K50" s="99"/>
      <c r="L50" s="99"/>
      <c r="M50" s="99"/>
      <c r="N50" s="104"/>
    </row>
    <row r="51" spans="1:14" x14ac:dyDescent="0.25">
      <c r="A51" s="449">
        <v>1</v>
      </c>
      <c r="B51" s="430" t="s">
        <v>148</v>
      </c>
      <c r="C51" s="424">
        <v>200</v>
      </c>
      <c r="D51" s="114" t="s">
        <v>149</v>
      </c>
      <c r="E51" s="103">
        <v>0.05</v>
      </c>
      <c r="F51" s="45">
        <v>0.04</v>
      </c>
      <c r="G51" s="120">
        <v>380</v>
      </c>
      <c r="H51" s="117">
        <f t="shared" si="3"/>
        <v>19</v>
      </c>
      <c r="I51" s="293"/>
      <c r="J51" s="293"/>
      <c r="K51" s="304"/>
      <c r="L51" s="293"/>
      <c r="M51" s="300"/>
      <c r="N51" s="293" t="s">
        <v>17</v>
      </c>
    </row>
    <row r="52" spans="1:14" x14ac:dyDescent="0.25">
      <c r="A52" s="421"/>
      <c r="B52" s="430"/>
      <c r="C52" s="424"/>
      <c r="D52" s="114" t="s">
        <v>42</v>
      </c>
      <c r="E52" s="103">
        <v>0.15</v>
      </c>
      <c r="F52" s="45">
        <v>0.13</v>
      </c>
      <c r="G52" s="120">
        <v>40</v>
      </c>
      <c r="H52" s="2">
        <f t="shared" si="3"/>
        <v>6</v>
      </c>
      <c r="I52" s="293"/>
      <c r="J52" s="293"/>
      <c r="K52" s="304"/>
      <c r="L52" s="293"/>
      <c r="M52" s="300"/>
      <c r="N52" s="293"/>
    </row>
    <row r="53" spans="1:14" x14ac:dyDescent="0.25">
      <c r="A53" s="421"/>
      <c r="B53" s="430"/>
      <c r="C53" s="424"/>
      <c r="D53" s="114" t="s">
        <v>20</v>
      </c>
      <c r="E53" s="103">
        <v>5.0000000000000001E-3</v>
      </c>
      <c r="F53" s="45">
        <v>4</v>
      </c>
      <c r="G53" s="120">
        <v>25</v>
      </c>
      <c r="H53" s="13">
        <f t="shared" si="3"/>
        <v>0.125</v>
      </c>
      <c r="I53" s="287">
        <v>38</v>
      </c>
      <c r="J53" s="395">
        <v>33</v>
      </c>
      <c r="K53" s="298">
        <v>37</v>
      </c>
      <c r="L53" s="395">
        <v>500</v>
      </c>
      <c r="M53" s="402" t="s">
        <v>45</v>
      </c>
      <c r="N53" s="389"/>
    </row>
    <row r="54" spans="1:14" x14ac:dyDescent="0.25">
      <c r="A54" s="421"/>
      <c r="B54" s="430"/>
      <c r="C54" s="424"/>
      <c r="D54" s="114" t="s">
        <v>21</v>
      </c>
      <c r="E54" s="103">
        <v>3.0000000000000001E-3</v>
      </c>
      <c r="F54" s="45">
        <v>3.0000000000000001E-3</v>
      </c>
      <c r="G54" s="120">
        <v>130</v>
      </c>
      <c r="H54" s="2">
        <f t="shared" si="3"/>
        <v>0.39</v>
      </c>
      <c r="I54" s="293"/>
      <c r="J54" s="293"/>
      <c r="K54" s="304"/>
      <c r="L54" s="293"/>
      <c r="M54" s="300"/>
      <c r="N54" s="293"/>
    </row>
    <row r="55" spans="1:14" x14ac:dyDescent="0.25">
      <c r="A55" s="421"/>
      <c r="B55" s="430"/>
      <c r="C55" s="424"/>
      <c r="D55" s="114" t="s">
        <v>43</v>
      </c>
      <c r="E55" s="103">
        <v>3.0000000000000001E-3</v>
      </c>
      <c r="F55" s="45">
        <v>3.0000000000000001E-3</v>
      </c>
      <c r="G55" s="120">
        <v>40</v>
      </c>
      <c r="H55" s="2">
        <f t="shared" si="3"/>
        <v>0.12</v>
      </c>
      <c r="I55" s="293"/>
      <c r="J55" s="293"/>
      <c r="K55" s="304"/>
      <c r="L55" s="293"/>
      <c r="M55" s="300"/>
      <c r="N55" s="293"/>
    </row>
    <row r="56" spans="1:14" x14ac:dyDescent="0.25">
      <c r="A56" s="421"/>
      <c r="B56" s="430"/>
      <c r="C56" s="424"/>
      <c r="D56" s="72" t="s">
        <v>22</v>
      </c>
      <c r="E56" s="298">
        <v>3.0000000000000001E-3</v>
      </c>
      <c r="F56" s="296">
        <v>5.0000000000000001E-3</v>
      </c>
      <c r="G56" s="117">
        <v>200</v>
      </c>
      <c r="H56" s="2">
        <f t="shared" si="3"/>
        <v>0.6</v>
      </c>
      <c r="I56" s="293"/>
      <c r="J56" s="293"/>
      <c r="K56" s="304"/>
      <c r="L56" s="293"/>
      <c r="M56" s="300"/>
      <c r="N56" s="293"/>
    </row>
    <row r="57" spans="1:14" x14ac:dyDescent="0.25">
      <c r="A57" s="421"/>
      <c r="B57" s="430"/>
      <c r="C57" s="424"/>
      <c r="D57" s="72" t="s">
        <v>49</v>
      </c>
      <c r="E57" s="298">
        <v>2E-3</v>
      </c>
      <c r="F57" s="296">
        <v>2E-3</v>
      </c>
      <c r="G57" s="117">
        <v>17</v>
      </c>
      <c r="H57" s="250">
        <f t="shared" si="3"/>
        <v>3.4000000000000002E-2</v>
      </c>
      <c r="I57" s="293"/>
      <c r="J57" s="293"/>
      <c r="K57" s="304"/>
      <c r="L57" s="293"/>
      <c r="M57" s="300"/>
      <c r="N57" s="293"/>
    </row>
    <row r="58" spans="1:14" ht="15.75" thickBot="1" x14ac:dyDescent="0.3">
      <c r="A58" s="422"/>
      <c r="B58" s="430"/>
      <c r="C58" s="424"/>
      <c r="D58" s="111" t="s">
        <v>44</v>
      </c>
      <c r="E58" s="115">
        <v>3.0000000000000001E-3</v>
      </c>
      <c r="F58" s="46">
        <v>3.0000000000000001E-3</v>
      </c>
      <c r="G58" s="118">
        <v>30</v>
      </c>
      <c r="H58" s="84">
        <f t="shared" si="3"/>
        <v>0.09</v>
      </c>
      <c r="I58" s="293"/>
      <c r="J58" s="293"/>
      <c r="K58" s="304"/>
      <c r="L58" s="293"/>
      <c r="M58" s="300"/>
      <c r="N58" s="293"/>
    </row>
    <row r="59" spans="1:14" x14ac:dyDescent="0.25">
      <c r="A59" s="304"/>
      <c r="B59" s="288" t="s">
        <v>47</v>
      </c>
      <c r="C59" s="301" t="s">
        <v>121</v>
      </c>
      <c r="D59" s="74" t="s">
        <v>46</v>
      </c>
      <c r="E59" s="303">
        <v>1E-3</v>
      </c>
      <c r="F59" s="292">
        <v>1E-3</v>
      </c>
      <c r="G59" s="403">
        <v>750</v>
      </c>
      <c r="H59" s="13">
        <f>E59*G59</f>
        <v>0.75</v>
      </c>
      <c r="I59" s="396">
        <v>0.4</v>
      </c>
      <c r="J59" s="318">
        <v>0.2</v>
      </c>
      <c r="K59" s="319">
        <v>21.6</v>
      </c>
      <c r="L59" s="318">
        <v>83.4</v>
      </c>
      <c r="M59" s="317" t="s">
        <v>64</v>
      </c>
      <c r="N59" s="389"/>
    </row>
    <row r="60" spans="1:14" ht="15.75" thickBot="1" x14ac:dyDescent="0.3">
      <c r="A60" s="304">
        <v>2</v>
      </c>
      <c r="B60" s="291"/>
      <c r="C60" s="307"/>
      <c r="D60" s="312" t="s">
        <v>36</v>
      </c>
      <c r="E60" s="298">
        <v>1.4999999999999999E-2</v>
      </c>
      <c r="F60" s="296">
        <v>1.4999999999999999E-2</v>
      </c>
      <c r="G60" s="117">
        <v>72</v>
      </c>
      <c r="H60" s="404">
        <f>E60*G60</f>
        <v>1.08</v>
      </c>
      <c r="I60" s="27"/>
      <c r="J60" s="294"/>
      <c r="K60" s="305"/>
      <c r="L60" s="294"/>
      <c r="M60" s="26"/>
      <c r="N60" s="294"/>
    </row>
    <row r="61" spans="1:14" ht="29.25" customHeight="1" x14ac:dyDescent="0.25">
      <c r="A61" s="417">
        <v>3</v>
      </c>
      <c r="B61" s="495" t="s">
        <v>111</v>
      </c>
      <c r="C61" s="423">
        <v>40</v>
      </c>
      <c r="D61" s="112" t="s">
        <v>26</v>
      </c>
      <c r="E61" s="304">
        <v>0.04</v>
      </c>
      <c r="F61" s="293">
        <v>0.04</v>
      </c>
      <c r="G61" s="92">
        <v>44</v>
      </c>
      <c r="H61" s="120">
        <f t="shared" ref="H61" si="4">E61*G61</f>
        <v>1.76</v>
      </c>
      <c r="I61" s="379">
        <v>3.56</v>
      </c>
      <c r="J61" s="379">
        <v>1.32</v>
      </c>
      <c r="K61" s="383">
        <v>18.7</v>
      </c>
      <c r="L61" s="379">
        <v>106.4</v>
      </c>
      <c r="M61" s="387" t="s">
        <v>40</v>
      </c>
      <c r="N61" s="292"/>
    </row>
    <row r="62" spans="1:14" ht="1.5" customHeight="1" thickBot="1" x14ac:dyDescent="0.3">
      <c r="A62" s="419"/>
      <c r="B62" s="496"/>
      <c r="C62" s="425"/>
      <c r="D62" s="113"/>
      <c r="E62" s="305"/>
      <c r="F62" s="294"/>
      <c r="G62" s="63"/>
      <c r="H62" s="63"/>
      <c r="I62" s="294"/>
      <c r="J62" s="294"/>
      <c r="K62" s="305"/>
      <c r="L62" s="294"/>
      <c r="M62" s="26"/>
      <c r="N62" s="294"/>
    </row>
    <row r="63" spans="1:14" ht="15.75" hidden="1" thickBot="1" x14ac:dyDescent="0.3">
      <c r="A63" s="417">
        <v>3</v>
      </c>
      <c r="B63" s="495" t="s">
        <v>47</v>
      </c>
      <c r="C63" s="429" t="s">
        <v>27</v>
      </c>
      <c r="D63" s="20" t="s">
        <v>46</v>
      </c>
      <c r="E63" s="281">
        <v>1E-3</v>
      </c>
      <c r="F63" s="281">
        <v>1E-3</v>
      </c>
      <c r="G63" s="21">
        <v>500</v>
      </c>
      <c r="H63" s="250">
        <f t="shared" ref="H63:H64" si="5">E63*G63</f>
        <v>0.5</v>
      </c>
      <c r="I63" s="130"/>
      <c r="J63" s="130"/>
      <c r="K63" s="131"/>
      <c r="L63" s="130"/>
      <c r="M63" s="131"/>
      <c r="N63" s="293"/>
    </row>
    <row r="64" spans="1:14" ht="13.5" hidden="1" customHeight="1" thickBot="1" x14ac:dyDescent="0.3">
      <c r="A64" s="418"/>
      <c r="B64" s="497"/>
      <c r="C64" s="430"/>
      <c r="D64" s="16" t="s">
        <v>36</v>
      </c>
      <c r="E64" s="286">
        <v>1.4999999999999999E-2</v>
      </c>
      <c r="F64" s="286">
        <v>1.4999999999999999E-2</v>
      </c>
      <c r="G64" s="17">
        <v>56</v>
      </c>
      <c r="H64" s="84">
        <f t="shared" si="5"/>
        <v>0.84</v>
      </c>
      <c r="I64" s="167">
        <v>0.2</v>
      </c>
      <c r="J64" s="167">
        <v>0</v>
      </c>
      <c r="K64" s="168">
        <v>15</v>
      </c>
      <c r="L64" s="167">
        <v>58</v>
      </c>
      <c r="M64" s="131" t="s">
        <v>64</v>
      </c>
      <c r="N64" s="293"/>
    </row>
    <row r="65" spans="1:14" ht="15.75" hidden="1" thickBot="1" x14ac:dyDescent="0.3">
      <c r="A65" s="292"/>
      <c r="B65" s="299"/>
      <c r="C65" s="299"/>
      <c r="D65" s="258"/>
      <c r="E65" s="290"/>
      <c r="F65" s="290"/>
      <c r="G65" s="122"/>
      <c r="H65" s="122"/>
      <c r="I65" s="128"/>
      <c r="J65" s="253"/>
      <c r="K65" s="128"/>
      <c r="L65" s="253"/>
      <c r="M65" s="128"/>
      <c r="N65" s="37"/>
    </row>
    <row r="66" spans="1:14" ht="4.5" hidden="1" customHeight="1" thickBot="1" x14ac:dyDescent="0.3">
      <c r="A66" s="311"/>
      <c r="B66" s="255" t="s">
        <v>24</v>
      </c>
      <c r="C66" s="256"/>
      <c r="D66" s="259"/>
      <c r="E66" s="260"/>
      <c r="F66" s="260"/>
      <c r="G66" s="261"/>
      <c r="H66" s="262">
        <f>SUM(H39:H65)</f>
        <v>57.469000000000001</v>
      </c>
      <c r="I66" s="54">
        <f>SUM(I39:I65)</f>
        <v>58.720000000000006</v>
      </c>
      <c r="J66" s="54">
        <f>SUM(J39:J65)</f>
        <v>47.440000000000005</v>
      </c>
      <c r="K66" s="54">
        <f>SUM(K39:K65)</f>
        <v>126.7</v>
      </c>
      <c r="L66" s="54">
        <f>SUM(L39:L65)</f>
        <v>1070.9000000000001</v>
      </c>
      <c r="M66" s="54"/>
      <c r="N66" s="50"/>
    </row>
    <row r="67" spans="1:14" ht="15.75" hidden="1" thickBot="1" x14ac:dyDescent="0.3">
      <c r="A67" s="53"/>
    </row>
    <row r="68" spans="1:14" ht="15.75" hidden="1" thickBot="1" x14ac:dyDescent="0.3">
      <c r="A68" s="53"/>
    </row>
    <row r="69" spans="1:14" ht="16.5" customHeight="1" x14ac:dyDescent="0.25">
      <c r="A69" s="292"/>
      <c r="B69" s="299"/>
      <c r="C69" s="299"/>
      <c r="D69" s="258"/>
      <c r="E69" s="290"/>
      <c r="F69" s="290"/>
      <c r="G69" s="122"/>
      <c r="H69" s="122"/>
      <c r="I69" s="128"/>
      <c r="J69" s="253"/>
      <c r="K69" s="128"/>
      <c r="L69" s="309"/>
      <c r="M69" s="128"/>
      <c r="N69" s="37"/>
    </row>
    <row r="70" spans="1:14" ht="15.75" thickBot="1" x14ac:dyDescent="0.3">
      <c r="A70" s="311"/>
      <c r="B70" s="255" t="s">
        <v>24</v>
      </c>
      <c r="C70" s="256"/>
      <c r="D70" s="259"/>
      <c r="E70" s="260"/>
      <c r="F70" s="260"/>
      <c r="G70" s="261"/>
      <c r="H70" s="262">
        <f>SUM(H66)</f>
        <v>57.469000000000001</v>
      </c>
      <c r="I70" s="262">
        <f t="shared" ref="I70:L70" si="6">SUM(I66)</f>
        <v>58.720000000000006</v>
      </c>
      <c r="J70" s="262">
        <f t="shared" si="6"/>
        <v>47.440000000000005</v>
      </c>
      <c r="K70" s="262">
        <f t="shared" si="6"/>
        <v>126.7</v>
      </c>
      <c r="L70" s="262">
        <f t="shared" si="6"/>
        <v>1070.9000000000001</v>
      </c>
      <c r="M70" s="54"/>
      <c r="N70" s="50"/>
    </row>
    <row r="71" spans="1:14" x14ac:dyDescent="0.25">
      <c r="A71" s="265"/>
      <c r="B71" s="264"/>
      <c r="C71" s="265"/>
      <c r="D71" s="266"/>
      <c r="E71" s="265"/>
      <c r="F71" s="265"/>
      <c r="G71" s="11"/>
      <c r="H71" s="267"/>
      <c r="I71" s="267"/>
      <c r="J71" s="267"/>
      <c r="K71" s="267"/>
      <c r="L71" s="267"/>
      <c r="M71" s="11"/>
      <c r="N71" s="11"/>
    </row>
    <row r="72" spans="1:14" x14ac:dyDescent="0.25">
      <c r="A72" s="265"/>
      <c r="B72" s="264"/>
      <c r="C72" s="265"/>
      <c r="D72" s="266"/>
      <c r="E72" s="265"/>
      <c r="F72" s="265"/>
      <c r="G72" s="11"/>
      <c r="H72" s="267"/>
      <c r="I72" s="267"/>
      <c r="J72" s="267"/>
      <c r="K72" s="267"/>
      <c r="L72" s="267"/>
      <c r="M72" s="11"/>
      <c r="N72" s="11"/>
    </row>
    <row r="73" spans="1:14" x14ac:dyDescent="0.25">
      <c r="A73" s="265"/>
      <c r="B73" s="264"/>
      <c r="C73" s="265"/>
      <c r="D73" s="266"/>
      <c r="E73" s="265"/>
      <c r="F73" s="265"/>
      <c r="G73" s="11"/>
      <c r="H73" s="267"/>
      <c r="I73" s="267"/>
      <c r="J73" s="267"/>
      <c r="K73" s="267"/>
      <c r="L73" s="267"/>
      <c r="M73" s="11"/>
      <c r="N73" s="11"/>
    </row>
    <row r="74" spans="1:14" x14ac:dyDescent="0.25">
      <c r="A74" s="265"/>
      <c r="B74" s="264"/>
      <c r="C74" s="265"/>
      <c r="D74" s="266"/>
      <c r="E74" s="265"/>
      <c r="F74" s="265"/>
      <c r="G74" s="11"/>
      <c r="H74" s="267"/>
      <c r="I74" s="267"/>
      <c r="J74" s="267"/>
      <c r="K74" s="267"/>
      <c r="L74" s="267"/>
      <c r="M74" s="11"/>
      <c r="N74" s="11"/>
    </row>
    <row r="75" spans="1:14" x14ac:dyDescent="0.25">
      <c r="A75" s="265"/>
      <c r="B75" s="264"/>
      <c r="C75" s="265"/>
      <c r="D75" s="266"/>
      <c r="E75" s="265"/>
      <c r="F75" s="265"/>
      <c r="G75" s="11"/>
      <c r="H75" s="267"/>
      <c r="I75" s="267"/>
      <c r="J75" s="267"/>
      <c r="K75" s="267"/>
      <c r="L75" s="267"/>
      <c r="M75" s="11"/>
      <c r="N75" s="11"/>
    </row>
    <row r="76" spans="1:14" x14ac:dyDescent="0.25">
      <c r="A76" s="265"/>
      <c r="B76" s="264"/>
      <c r="C76" s="265"/>
      <c r="D76" s="266"/>
      <c r="E76" s="265"/>
      <c r="F76" s="265"/>
      <c r="G76" s="11"/>
      <c r="H76" s="267"/>
      <c r="I76" s="267"/>
      <c r="J76" s="267"/>
      <c r="K76" s="267"/>
      <c r="L76" s="267"/>
      <c r="M76" s="11"/>
      <c r="N76" s="11"/>
    </row>
    <row r="77" spans="1:14" x14ac:dyDescent="0.25">
      <c r="A77" s="265"/>
      <c r="B77" s="264"/>
      <c r="C77" s="265"/>
      <c r="D77" s="266"/>
      <c r="E77" s="265"/>
      <c r="F77" s="265"/>
      <c r="G77" s="11"/>
      <c r="H77" s="267"/>
      <c r="I77" s="267"/>
      <c r="J77" s="267"/>
      <c r="K77" s="267"/>
      <c r="L77" s="267"/>
      <c r="M77" s="11"/>
      <c r="N77" s="11"/>
    </row>
    <row r="78" spans="1:14" x14ac:dyDescent="0.25">
      <c r="A78" s="265"/>
      <c r="B78" s="264"/>
      <c r="C78" s="265"/>
      <c r="D78" s="266"/>
      <c r="E78" s="265"/>
      <c r="F78" s="265"/>
      <c r="G78" s="11"/>
      <c r="H78" s="267"/>
      <c r="I78" s="267"/>
      <c r="J78" s="267"/>
      <c r="K78" s="267"/>
      <c r="L78" s="267"/>
      <c r="M78" s="11"/>
      <c r="N78" s="11"/>
    </row>
    <row r="79" spans="1:14" ht="15" customHeight="1" x14ac:dyDescent="0.25"/>
    <row r="80" spans="1:14" ht="15" customHeight="1" x14ac:dyDescent="0.25">
      <c r="A80" s="438" t="s">
        <v>28</v>
      </c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40"/>
    </row>
    <row r="81" spans="1:14" ht="25.5" x14ac:dyDescent="0.25">
      <c r="A81" s="280" t="s">
        <v>0</v>
      </c>
      <c r="B81" s="282"/>
      <c r="C81" s="282" t="s">
        <v>1</v>
      </c>
      <c r="D81" s="4" t="s">
        <v>2</v>
      </c>
      <c r="E81" s="282" t="s">
        <v>3</v>
      </c>
      <c r="F81" s="282" t="s">
        <v>4</v>
      </c>
      <c r="G81" s="2" t="s">
        <v>5</v>
      </c>
      <c r="H81" s="282" t="s">
        <v>6</v>
      </c>
      <c r="I81" s="282" t="s">
        <v>7</v>
      </c>
      <c r="J81" s="284" t="s">
        <v>8</v>
      </c>
      <c r="K81" s="282" t="s">
        <v>9</v>
      </c>
      <c r="L81" s="282" t="s">
        <v>10</v>
      </c>
      <c r="M81" s="282" t="s">
        <v>11</v>
      </c>
      <c r="N81" s="287" t="s">
        <v>12</v>
      </c>
    </row>
    <row r="82" spans="1:14" ht="15.75" thickBot="1" x14ac:dyDescent="0.3">
      <c r="A82" s="285"/>
      <c r="B82" s="322" t="s">
        <v>13</v>
      </c>
      <c r="C82" s="286" t="s">
        <v>14</v>
      </c>
      <c r="D82" s="16"/>
      <c r="E82" s="286" t="s">
        <v>14</v>
      </c>
      <c r="F82" s="286" t="s">
        <v>14</v>
      </c>
      <c r="G82" s="17" t="s">
        <v>15</v>
      </c>
      <c r="H82" s="286" t="s">
        <v>16</v>
      </c>
      <c r="I82" s="286" t="s">
        <v>14</v>
      </c>
      <c r="J82" s="286" t="s">
        <v>14</v>
      </c>
      <c r="K82" s="286" t="s">
        <v>14</v>
      </c>
      <c r="L82" s="286" t="s">
        <v>14</v>
      </c>
      <c r="M82" s="286"/>
      <c r="N82" s="7"/>
    </row>
    <row r="83" spans="1:14" x14ac:dyDescent="0.25">
      <c r="A83" s="426">
        <v>1</v>
      </c>
      <c r="B83" s="420" t="s">
        <v>73</v>
      </c>
      <c r="C83" s="423" t="s">
        <v>122</v>
      </c>
      <c r="D83" s="71"/>
      <c r="E83" s="297"/>
      <c r="F83" s="295"/>
      <c r="G83" s="268"/>
      <c r="H83" s="116"/>
      <c r="I83" s="37"/>
      <c r="J83" s="292"/>
      <c r="K83" s="303"/>
      <c r="L83" s="292"/>
      <c r="M83" s="299"/>
      <c r="N83" s="293"/>
    </row>
    <row r="84" spans="1:14" x14ac:dyDescent="0.25">
      <c r="A84" s="427"/>
      <c r="B84" s="421"/>
      <c r="C84" s="424"/>
      <c r="D84" s="72" t="s">
        <v>26</v>
      </c>
      <c r="E84" s="298">
        <v>0.05</v>
      </c>
      <c r="F84" s="296">
        <v>0.05</v>
      </c>
      <c r="G84" s="269">
        <v>44</v>
      </c>
      <c r="H84" s="92">
        <f>E84*G84</f>
        <v>2.2000000000000002</v>
      </c>
      <c r="I84" s="24"/>
      <c r="J84" s="293"/>
      <c r="K84" s="304"/>
      <c r="L84" s="293"/>
      <c r="M84" s="300"/>
      <c r="N84" s="293"/>
    </row>
    <row r="85" spans="1:14" x14ac:dyDescent="0.25">
      <c r="A85" s="427"/>
      <c r="B85" s="421"/>
      <c r="C85" s="424"/>
      <c r="D85" s="72" t="s">
        <v>50</v>
      </c>
      <c r="E85" s="298">
        <v>0.01</v>
      </c>
      <c r="F85" s="296">
        <v>0.01</v>
      </c>
      <c r="G85" s="269">
        <v>525</v>
      </c>
      <c r="H85" s="117">
        <f t="shared" ref="H85:H89" si="7">E85*G85</f>
        <v>5.25</v>
      </c>
      <c r="I85" s="24">
        <v>8.9600000000000009</v>
      </c>
      <c r="J85" s="293">
        <v>9.1</v>
      </c>
      <c r="K85" s="304">
        <v>46.8</v>
      </c>
      <c r="L85" s="293">
        <v>318.89999999999998</v>
      </c>
      <c r="M85" s="300"/>
      <c r="N85" s="293"/>
    </row>
    <row r="86" spans="1:14" ht="25.5" customHeight="1" thickBot="1" x14ac:dyDescent="0.3">
      <c r="A86" s="427"/>
      <c r="B86" s="422"/>
      <c r="C86" s="425"/>
      <c r="D86" s="111"/>
      <c r="E86" s="115"/>
      <c r="F86" s="46"/>
      <c r="G86" s="276"/>
      <c r="H86" s="63"/>
      <c r="I86" s="24"/>
      <c r="J86" s="293"/>
      <c r="K86" s="304"/>
      <c r="L86" s="293"/>
      <c r="M86" s="300"/>
      <c r="N86" s="293"/>
    </row>
    <row r="87" spans="1:14" x14ac:dyDescent="0.25">
      <c r="A87" s="417">
        <v>2</v>
      </c>
      <c r="B87" s="421" t="s">
        <v>47</v>
      </c>
      <c r="C87" s="487" t="s">
        <v>112</v>
      </c>
      <c r="D87" s="272" t="s">
        <v>46</v>
      </c>
      <c r="E87" s="340">
        <v>1E-3</v>
      </c>
      <c r="F87" s="340">
        <v>1E-3</v>
      </c>
      <c r="G87" s="34">
        <v>750</v>
      </c>
      <c r="H87" s="116">
        <f t="shared" si="7"/>
        <v>0.75</v>
      </c>
      <c r="I87" s="129"/>
      <c r="J87" s="128"/>
      <c r="K87" s="129"/>
      <c r="L87" s="128"/>
      <c r="M87" s="129"/>
      <c r="N87" s="292"/>
    </row>
    <row r="88" spans="1:14" x14ac:dyDescent="0.25">
      <c r="A88" s="418"/>
      <c r="B88" s="421"/>
      <c r="C88" s="487"/>
      <c r="D88" s="273" t="s">
        <v>36</v>
      </c>
      <c r="E88" s="341">
        <v>0.01</v>
      </c>
      <c r="F88" s="341">
        <v>0.01</v>
      </c>
      <c r="G88" s="13">
        <v>72</v>
      </c>
      <c r="H88" s="269">
        <f t="shared" si="7"/>
        <v>0.72</v>
      </c>
      <c r="I88" s="396">
        <v>0.4</v>
      </c>
      <c r="J88" s="318">
        <v>0.2</v>
      </c>
      <c r="K88" s="319">
        <v>21.6</v>
      </c>
      <c r="L88" s="318">
        <v>83.4</v>
      </c>
      <c r="M88" s="317" t="s">
        <v>64</v>
      </c>
      <c r="N88" s="389"/>
    </row>
    <row r="89" spans="1:14" ht="15.75" thickBot="1" x14ac:dyDescent="0.3">
      <c r="A89" s="418"/>
      <c r="B89" s="422"/>
      <c r="C89" s="494"/>
      <c r="D89" s="274"/>
      <c r="E89" s="342"/>
      <c r="F89" s="342"/>
      <c r="G89" s="35"/>
      <c r="H89" s="119">
        <f t="shared" si="7"/>
        <v>0</v>
      </c>
      <c r="I89" s="133"/>
      <c r="J89" s="132"/>
      <c r="K89" s="133"/>
      <c r="L89" s="132"/>
      <c r="M89" s="133"/>
      <c r="N89" s="293"/>
    </row>
    <row r="90" spans="1:14" ht="15.75" customHeight="1" x14ac:dyDescent="0.25">
      <c r="A90" s="417">
        <v>3</v>
      </c>
      <c r="B90" s="421"/>
      <c r="C90" s="487"/>
      <c r="D90" s="272"/>
      <c r="E90" s="281"/>
      <c r="F90" s="281"/>
      <c r="G90" s="34"/>
      <c r="H90" s="116"/>
      <c r="I90" s="129"/>
      <c r="J90" s="128"/>
      <c r="K90" s="129"/>
      <c r="L90" s="128"/>
      <c r="M90" s="129"/>
      <c r="N90" s="293"/>
    </row>
    <row r="91" spans="1:14" x14ac:dyDescent="0.25">
      <c r="A91" s="418"/>
      <c r="B91" s="421"/>
      <c r="C91" s="487"/>
      <c r="D91" s="273"/>
      <c r="E91" s="282"/>
      <c r="F91" s="282"/>
      <c r="G91" s="13"/>
      <c r="H91" s="117"/>
      <c r="I91" s="168"/>
      <c r="J91" s="167"/>
      <c r="K91" s="168"/>
      <c r="L91" s="167"/>
      <c r="M91" s="131"/>
      <c r="N91" s="293"/>
    </row>
    <row r="92" spans="1:14" ht="15.75" thickBot="1" x14ac:dyDescent="0.3">
      <c r="A92" s="419"/>
      <c r="B92" s="422"/>
      <c r="C92" s="494"/>
      <c r="D92" s="274" t="s">
        <v>146</v>
      </c>
      <c r="E92" s="283"/>
      <c r="F92" s="283"/>
      <c r="G92" s="35"/>
      <c r="H92" s="119">
        <f>SUM(H83:H91)</f>
        <v>8.92</v>
      </c>
      <c r="I92" s="133"/>
      <c r="J92" s="132"/>
      <c r="K92" s="133"/>
      <c r="L92" s="132"/>
      <c r="M92" s="133"/>
      <c r="N92" s="294"/>
    </row>
    <row r="93" spans="1:14" x14ac:dyDescent="0.25">
      <c r="A93" s="300"/>
      <c r="B93" s="300"/>
      <c r="C93" s="300"/>
      <c r="D93" s="251"/>
      <c r="E93" s="300"/>
      <c r="F93" s="300"/>
      <c r="G93" s="10"/>
      <c r="H93" s="10"/>
      <c r="I93" s="210"/>
      <c r="J93" s="210"/>
      <c r="K93" s="210"/>
      <c r="L93" s="210"/>
      <c r="M93" s="210"/>
      <c r="N93" s="306"/>
    </row>
    <row r="94" spans="1:14" x14ac:dyDescent="0.25">
      <c r="A94" s="300"/>
      <c r="B94" s="323" t="s">
        <v>110</v>
      </c>
      <c r="C94" s="99"/>
      <c r="D94" s="252"/>
      <c r="E94" s="99"/>
      <c r="F94" s="99"/>
      <c r="G94" s="105"/>
      <c r="H94" s="10"/>
      <c r="I94" s="99"/>
      <c r="J94" s="99"/>
      <c r="K94" s="99"/>
      <c r="L94" s="99"/>
      <c r="M94" s="99"/>
      <c r="N94" s="104"/>
    </row>
    <row r="95" spans="1:14" x14ac:dyDescent="0.25">
      <c r="A95" s="449">
        <v>1</v>
      </c>
      <c r="B95" s="430" t="s">
        <v>150</v>
      </c>
      <c r="C95" s="424" t="s">
        <v>127</v>
      </c>
      <c r="D95" s="114" t="s">
        <v>48</v>
      </c>
      <c r="E95" s="103">
        <v>0.04</v>
      </c>
      <c r="F95" s="45">
        <v>0.04</v>
      </c>
      <c r="G95" s="120">
        <v>580</v>
      </c>
      <c r="H95" s="117">
        <f t="shared" ref="H95:H107" si="8">E95*G95</f>
        <v>23.2</v>
      </c>
      <c r="I95" s="293"/>
      <c r="J95" s="293"/>
      <c r="K95" s="304"/>
      <c r="L95" s="293"/>
      <c r="M95" s="300"/>
      <c r="N95" s="293" t="s">
        <v>17</v>
      </c>
    </row>
    <row r="96" spans="1:14" ht="18.75" customHeight="1" x14ac:dyDescent="0.25">
      <c r="A96" s="421"/>
      <c r="B96" s="430"/>
      <c r="C96" s="424"/>
      <c r="D96" s="114" t="s">
        <v>65</v>
      </c>
      <c r="E96" s="103">
        <v>3.0000000000000001E-3</v>
      </c>
      <c r="F96" s="45">
        <v>3.0000000000000001E-3</v>
      </c>
      <c r="G96" s="120">
        <v>90</v>
      </c>
      <c r="H96" s="13">
        <f t="shared" si="8"/>
        <v>0.27</v>
      </c>
      <c r="I96" s="287">
        <v>12.52</v>
      </c>
      <c r="J96" s="395">
        <v>8.48</v>
      </c>
      <c r="K96" s="298">
        <v>4.43</v>
      </c>
      <c r="L96" s="395">
        <v>145</v>
      </c>
      <c r="M96" s="402" t="s">
        <v>63</v>
      </c>
      <c r="N96" s="389"/>
    </row>
    <row r="97" spans="1:14" x14ac:dyDescent="0.25">
      <c r="A97" s="421"/>
      <c r="B97" s="430"/>
      <c r="C97" s="424"/>
      <c r="D97" s="114" t="s">
        <v>20</v>
      </c>
      <c r="E97" s="103">
        <v>3.0000000000000001E-3</v>
      </c>
      <c r="F97" s="45">
        <v>3.0000000000000001E-3</v>
      </c>
      <c r="G97" s="120">
        <v>25</v>
      </c>
      <c r="H97" s="2">
        <f t="shared" si="8"/>
        <v>7.4999999999999997E-2</v>
      </c>
      <c r="I97" s="293"/>
      <c r="J97" s="293"/>
      <c r="K97" s="304"/>
      <c r="L97" s="293"/>
      <c r="M97" s="300"/>
      <c r="N97" s="293"/>
    </row>
    <row r="98" spans="1:14" x14ac:dyDescent="0.25">
      <c r="A98" s="421"/>
      <c r="B98" s="430"/>
      <c r="C98" s="424"/>
      <c r="D98" s="114" t="s">
        <v>21</v>
      </c>
      <c r="E98" s="103">
        <v>3.0000000000000001E-3</v>
      </c>
      <c r="F98" s="45">
        <v>3.0000000000000001E-3</v>
      </c>
      <c r="G98" s="120">
        <v>130</v>
      </c>
      <c r="H98" s="2">
        <f t="shared" si="8"/>
        <v>0.39</v>
      </c>
      <c r="I98" s="293"/>
      <c r="J98" s="293"/>
      <c r="K98" s="304"/>
      <c r="L98" s="293"/>
      <c r="M98" s="300"/>
      <c r="N98" s="293"/>
    </row>
    <row r="99" spans="1:14" x14ac:dyDescent="0.25">
      <c r="A99" s="421"/>
      <c r="B99" s="430"/>
      <c r="C99" s="424"/>
      <c r="D99" s="72" t="s">
        <v>22</v>
      </c>
      <c r="E99" s="298">
        <v>2E-3</v>
      </c>
      <c r="F99" s="296">
        <v>2E-3</v>
      </c>
      <c r="G99" s="117">
        <v>200</v>
      </c>
      <c r="H99" s="2">
        <f t="shared" si="8"/>
        <v>0.4</v>
      </c>
      <c r="I99" s="293"/>
      <c r="J99" s="293"/>
      <c r="K99" s="304"/>
      <c r="L99" s="293"/>
      <c r="M99" s="300"/>
      <c r="N99" s="293"/>
    </row>
    <row r="100" spans="1:14" x14ac:dyDescent="0.25">
      <c r="A100" s="421"/>
      <c r="B100" s="430"/>
      <c r="C100" s="424"/>
      <c r="D100" s="72" t="s">
        <v>49</v>
      </c>
      <c r="E100" s="298">
        <v>2E-3</v>
      </c>
      <c r="F100" s="296">
        <v>2E-3</v>
      </c>
      <c r="G100" s="117">
        <v>17</v>
      </c>
      <c r="H100" s="250">
        <f t="shared" si="8"/>
        <v>3.4000000000000002E-2</v>
      </c>
      <c r="I100" s="293"/>
      <c r="J100" s="293"/>
      <c r="K100" s="304"/>
      <c r="L100" s="293"/>
      <c r="M100" s="300"/>
      <c r="N100" s="293"/>
    </row>
    <row r="101" spans="1:14" x14ac:dyDescent="0.25">
      <c r="A101" s="421"/>
      <c r="B101" s="430"/>
      <c r="C101" s="424"/>
      <c r="D101" s="111" t="s">
        <v>43</v>
      </c>
      <c r="E101" s="115">
        <v>3.0000000000000001E-3</v>
      </c>
      <c r="F101" s="46">
        <v>2.5000000000000001E-3</v>
      </c>
      <c r="G101" s="118">
        <v>40</v>
      </c>
      <c r="H101" s="84">
        <f t="shared" si="8"/>
        <v>0.12</v>
      </c>
      <c r="I101" s="293"/>
      <c r="J101" s="293"/>
      <c r="K101" s="304"/>
      <c r="L101" s="293"/>
      <c r="M101" s="300"/>
      <c r="N101" s="293"/>
    </row>
    <row r="102" spans="1:14" x14ac:dyDescent="0.25">
      <c r="A102" s="421"/>
      <c r="B102" s="430"/>
      <c r="C102" s="424"/>
      <c r="D102" s="111" t="s">
        <v>78</v>
      </c>
      <c r="E102" s="115">
        <v>2E-3</v>
      </c>
      <c r="F102" s="46">
        <v>2.0000000000000001E-4</v>
      </c>
      <c r="G102" s="118">
        <v>158.33000000000001</v>
      </c>
      <c r="H102" s="84">
        <f t="shared" ref="H102:H104" si="9">E102*G102</f>
        <v>0.31666000000000005</v>
      </c>
      <c r="I102" s="335"/>
      <c r="J102" s="335"/>
      <c r="K102" s="336"/>
      <c r="L102" s="335"/>
      <c r="M102" s="337"/>
      <c r="N102" s="335"/>
    </row>
    <row r="103" spans="1:14" x14ac:dyDescent="0.25">
      <c r="A103" s="421"/>
      <c r="B103" s="430"/>
      <c r="C103" s="424"/>
      <c r="D103" s="111" t="s">
        <v>69</v>
      </c>
      <c r="E103" s="115">
        <v>0.04</v>
      </c>
      <c r="F103" s="46">
        <v>0.04</v>
      </c>
      <c r="G103" s="118">
        <v>55</v>
      </c>
      <c r="H103" s="84">
        <f t="shared" si="9"/>
        <v>2.2000000000000002</v>
      </c>
      <c r="I103" s="335"/>
      <c r="J103" s="335"/>
      <c r="K103" s="336"/>
      <c r="L103" s="335"/>
      <c r="M103" s="337"/>
      <c r="N103" s="335"/>
    </row>
    <row r="104" spans="1:14" ht="15.75" thickBot="1" x14ac:dyDescent="0.3">
      <c r="A104" s="421"/>
      <c r="B104" s="430"/>
      <c r="C104" s="424"/>
      <c r="D104" s="111" t="s">
        <v>50</v>
      </c>
      <c r="E104" s="115">
        <v>3.0000000000000001E-3</v>
      </c>
      <c r="F104" s="46">
        <v>3.0000000000000001E-3</v>
      </c>
      <c r="G104" s="118">
        <v>525</v>
      </c>
      <c r="H104" s="119">
        <f t="shared" si="9"/>
        <v>1.575</v>
      </c>
      <c r="I104" s="335"/>
      <c r="J104" s="335"/>
      <c r="K104" s="336"/>
      <c r="L104" s="335"/>
      <c r="M104" s="337"/>
      <c r="N104" s="335"/>
    </row>
    <row r="105" spans="1:14" ht="15.75" thickBot="1" x14ac:dyDescent="0.3">
      <c r="A105" s="422"/>
      <c r="B105" s="430"/>
      <c r="C105" s="424"/>
      <c r="D105" s="111"/>
      <c r="E105" s="115"/>
      <c r="F105" s="46"/>
      <c r="G105" s="118"/>
      <c r="H105" s="119"/>
      <c r="I105" s="293"/>
      <c r="J105" s="293"/>
      <c r="K105" s="304"/>
      <c r="L105" s="293"/>
      <c r="M105" s="300"/>
      <c r="N105" s="293"/>
    </row>
    <row r="106" spans="1:14" x14ac:dyDescent="0.25">
      <c r="A106" s="304">
        <v>2</v>
      </c>
      <c r="B106" s="292" t="s">
        <v>47</v>
      </c>
      <c r="C106" s="292" t="s">
        <v>121</v>
      </c>
      <c r="D106" s="272" t="s">
        <v>46</v>
      </c>
      <c r="E106" s="281">
        <v>1E-3</v>
      </c>
      <c r="F106" s="281">
        <v>1E-3</v>
      </c>
      <c r="G106" s="34">
        <v>750</v>
      </c>
      <c r="H106" s="268">
        <f t="shared" si="8"/>
        <v>0.75</v>
      </c>
      <c r="I106" s="396">
        <v>0.4</v>
      </c>
      <c r="J106" s="318">
        <v>0.2</v>
      </c>
      <c r="K106" s="319">
        <v>21.6</v>
      </c>
      <c r="L106" s="318">
        <v>83.4</v>
      </c>
      <c r="M106" s="317" t="s">
        <v>64</v>
      </c>
      <c r="N106" s="389"/>
    </row>
    <row r="107" spans="1:14" ht="15.75" thickBot="1" x14ac:dyDescent="0.3">
      <c r="A107" s="304"/>
      <c r="B107" s="294"/>
      <c r="C107" s="294"/>
      <c r="D107" s="274" t="s">
        <v>36</v>
      </c>
      <c r="E107" s="283">
        <v>0.01</v>
      </c>
      <c r="F107" s="283">
        <v>0.01</v>
      </c>
      <c r="G107" s="35">
        <v>72</v>
      </c>
      <c r="H107" s="119">
        <f t="shared" si="8"/>
        <v>0.72</v>
      </c>
      <c r="I107" s="294"/>
      <c r="J107" s="294"/>
      <c r="K107" s="305"/>
      <c r="L107" s="294"/>
      <c r="M107" s="27"/>
      <c r="N107" s="294"/>
    </row>
    <row r="108" spans="1:14" ht="15.75" thickBot="1" x14ac:dyDescent="0.3">
      <c r="A108" s="417">
        <v>3</v>
      </c>
      <c r="B108" s="497" t="s">
        <v>111</v>
      </c>
      <c r="C108" s="424">
        <v>40</v>
      </c>
      <c r="D108" s="112"/>
      <c r="E108" s="304"/>
      <c r="F108" s="293"/>
      <c r="G108" s="91"/>
      <c r="H108" s="92"/>
      <c r="I108" s="288"/>
      <c r="J108" s="289"/>
      <c r="K108" s="289"/>
      <c r="L108" s="289"/>
      <c r="M108" s="289"/>
      <c r="N108" s="37"/>
    </row>
    <row r="109" spans="1:14" ht="15.75" thickBot="1" x14ac:dyDescent="0.3">
      <c r="A109" s="419"/>
      <c r="B109" s="496"/>
      <c r="C109" s="425"/>
      <c r="D109" s="112" t="s">
        <v>26</v>
      </c>
      <c r="E109" s="304">
        <v>0.04</v>
      </c>
      <c r="F109" s="293">
        <v>0.04</v>
      </c>
      <c r="G109" s="91">
        <v>44</v>
      </c>
      <c r="H109" s="63">
        <f t="shared" ref="H109" si="10">E109*G109</f>
        <v>1.76</v>
      </c>
      <c r="I109" s="379">
        <v>3.56</v>
      </c>
      <c r="J109" s="379">
        <v>1.32</v>
      </c>
      <c r="K109" s="383">
        <v>18.7</v>
      </c>
      <c r="L109" s="379">
        <v>106.4</v>
      </c>
      <c r="M109" s="387" t="s">
        <v>40</v>
      </c>
      <c r="N109" s="294"/>
    </row>
    <row r="110" spans="1:14" x14ac:dyDescent="0.25">
      <c r="A110" s="292"/>
      <c r="B110" s="299"/>
      <c r="C110" s="299"/>
      <c r="D110" s="258"/>
      <c r="E110" s="290"/>
      <c r="F110" s="290"/>
      <c r="G110" s="122"/>
      <c r="H110" s="121"/>
      <c r="I110" s="128"/>
      <c r="J110" s="253"/>
      <c r="K110" s="128"/>
      <c r="L110" s="253"/>
      <c r="M110" s="128"/>
      <c r="N110" s="37"/>
    </row>
    <row r="111" spans="1:14" ht="15" customHeight="1" thickBot="1" x14ac:dyDescent="0.3">
      <c r="A111" s="311"/>
      <c r="B111" s="255" t="s">
        <v>24</v>
      </c>
      <c r="C111" s="256"/>
      <c r="D111" s="259"/>
      <c r="E111" s="260"/>
      <c r="F111" s="260"/>
      <c r="G111" s="261"/>
      <c r="H111" s="262">
        <f>SUM(H83:H110)</f>
        <v>49.650660000000002</v>
      </c>
      <c r="I111" s="262">
        <f>SUM(I83:I110)</f>
        <v>25.84</v>
      </c>
      <c r="J111" s="262">
        <f>SUM(J83:J110)</f>
        <v>19.3</v>
      </c>
      <c r="K111" s="262">
        <f>SUM(K83:K110)</f>
        <v>113.13000000000001</v>
      </c>
      <c r="L111" s="262">
        <f>SUM(L83:L110)</f>
        <v>737.09999999999991</v>
      </c>
      <c r="M111" s="54"/>
      <c r="N111" s="50"/>
    </row>
    <row r="112" spans="1:14" ht="15" customHeight="1" x14ac:dyDescent="0.25">
      <c r="A112" s="265"/>
      <c r="B112" s="264"/>
      <c r="C112" s="265"/>
      <c r="D112" s="266"/>
      <c r="E112" s="265"/>
      <c r="F112" s="265"/>
      <c r="G112" s="11"/>
      <c r="H112" s="267"/>
      <c r="I112" s="267"/>
      <c r="J112" s="267"/>
      <c r="K112" s="267"/>
      <c r="L112" s="267"/>
      <c r="M112" s="11"/>
      <c r="N112" s="11"/>
    </row>
    <row r="113" spans="1:14" ht="15" customHeight="1" x14ac:dyDescent="0.25">
      <c r="A113" s="265"/>
      <c r="B113" s="264"/>
      <c r="C113" s="265"/>
      <c r="D113" s="266"/>
      <c r="E113" s="265"/>
      <c r="F113" s="265"/>
      <c r="G113" s="11"/>
      <c r="H113" s="267"/>
      <c r="I113" s="267"/>
      <c r="J113" s="267"/>
      <c r="K113" s="267"/>
      <c r="L113" s="267"/>
      <c r="M113" s="11"/>
      <c r="N113" s="11"/>
    </row>
    <row r="114" spans="1:14" ht="13.5" customHeight="1" x14ac:dyDescent="0.25"/>
    <row r="115" spans="1:14" ht="12.75" customHeight="1" x14ac:dyDescent="0.25"/>
    <row r="116" spans="1:14" ht="15.75" hidden="1" customHeight="1" thickBot="1" x14ac:dyDescent="0.3"/>
    <row r="117" spans="1:14" ht="22.5" customHeight="1" x14ac:dyDescent="0.25">
      <c r="A117" s="438" t="s">
        <v>141</v>
      </c>
      <c r="B117" s="439"/>
      <c r="C117" s="439"/>
      <c r="D117" s="439"/>
      <c r="E117" s="439"/>
      <c r="F117" s="439"/>
      <c r="G117" s="439"/>
      <c r="H117" s="439"/>
      <c r="I117" s="439"/>
      <c r="J117" s="439"/>
      <c r="K117" s="439"/>
      <c r="L117" s="439"/>
      <c r="M117" s="439"/>
      <c r="N117" s="440"/>
    </row>
    <row r="118" spans="1:14" ht="27" customHeight="1" x14ac:dyDescent="0.25">
      <c r="A118" s="280" t="s">
        <v>0</v>
      </c>
      <c r="B118" s="282"/>
      <c r="C118" s="282" t="s">
        <v>1</v>
      </c>
      <c r="D118" s="4" t="s">
        <v>2</v>
      </c>
      <c r="E118" s="282" t="s">
        <v>3</v>
      </c>
      <c r="F118" s="282" t="s">
        <v>4</v>
      </c>
      <c r="G118" s="2" t="s">
        <v>5</v>
      </c>
      <c r="H118" s="282" t="s">
        <v>6</v>
      </c>
      <c r="I118" s="282" t="s">
        <v>7</v>
      </c>
      <c r="J118" s="284" t="s">
        <v>8</v>
      </c>
      <c r="K118" s="282" t="s">
        <v>9</v>
      </c>
      <c r="L118" s="282" t="s">
        <v>10</v>
      </c>
      <c r="M118" s="282" t="s">
        <v>11</v>
      </c>
      <c r="N118" s="287" t="s">
        <v>12</v>
      </c>
    </row>
    <row r="119" spans="1:14" ht="22.5" customHeight="1" x14ac:dyDescent="0.25">
      <c r="A119" s="285"/>
      <c r="B119" s="322" t="s">
        <v>13</v>
      </c>
      <c r="C119" s="282" t="s">
        <v>14</v>
      </c>
      <c r="D119" s="4"/>
      <c r="E119" s="282" t="s">
        <v>14</v>
      </c>
      <c r="F119" s="282" t="s">
        <v>14</v>
      </c>
      <c r="G119" s="2" t="s">
        <v>15</v>
      </c>
      <c r="H119" s="282" t="s">
        <v>16</v>
      </c>
      <c r="I119" s="282" t="s">
        <v>14</v>
      </c>
      <c r="J119" s="282" t="s">
        <v>14</v>
      </c>
      <c r="K119" s="282" t="s">
        <v>14</v>
      </c>
      <c r="L119" s="282" t="s">
        <v>14</v>
      </c>
      <c r="M119" s="282"/>
      <c r="N119" s="287"/>
    </row>
    <row r="120" spans="1:14" ht="15.95" customHeight="1" x14ac:dyDescent="0.25">
      <c r="A120" s="421"/>
      <c r="B120" s="430" t="s">
        <v>153</v>
      </c>
      <c r="C120" s="424" t="s">
        <v>154</v>
      </c>
      <c r="D120" s="114"/>
      <c r="E120" s="103"/>
      <c r="F120" s="103"/>
      <c r="G120" s="270"/>
      <c r="H120" s="92"/>
      <c r="I120" s="24"/>
      <c r="J120" s="293"/>
      <c r="K120" s="304"/>
      <c r="L120" s="293"/>
      <c r="M120" s="300"/>
      <c r="N120" s="293" t="s">
        <v>17</v>
      </c>
    </row>
    <row r="121" spans="1:14" ht="15.95" customHeight="1" x14ac:dyDescent="0.25">
      <c r="A121" s="421"/>
      <c r="B121" s="430"/>
      <c r="C121" s="424"/>
      <c r="D121" s="72" t="s">
        <v>26</v>
      </c>
      <c r="E121" s="298">
        <v>0.05</v>
      </c>
      <c r="F121" s="298">
        <v>0.05</v>
      </c>
      <c r="G121" s="269">
        <v>44</v>
      </c>
      <c r="H121" s="117">
        <f>E121*G121</f>
        <v>2.2000000000000002</v>
      </c>
      <c r="I121" s="24"/>
      <c r="J121" s="293"/>
      <c r="K121" s="304"/>
      <c r="L121" s="293"/>
      <c r="M121" s="300"/>
      <c r="N121" s="293"/>
    </row>
    <row r="122" spans="1:14" ht="15.95" customHeight="1" x14ac:dyDescent="0.25">
      <c r="A122" s="421"/>
      <c r="B122" s="430"/>
      <c r="C122" s="424"/>
      <c r="D122" s="72" t="s">
        <v>87</v>
      </c>
      <c r="E122" s="298">
        <v>1.2E-2</v>
      </c>
      <c r="F122" s="298">
        <v>1.2E-2</v>
      </c>
      <c r="G122" s="269">
        <v>590</v>
      </c>
      <c r="H122" s="117">
        <f>E122*G122</f>
        <v>7.08</v>
      </c>
      <c r="I122" s="24">
        <v>27.5</v>
      </c>
      <c r="J122" s="293">
        <v>18.8</v>
      </c>
      <c r="K122" s="304">
        <v>0</v>
      </c>
      <c r="L122" s="293">
        <v>279.39999999999998</v>
      </c>
      <c r="M122" s="300"/>
      <c r="N122" s="293"/>
    </row>
    <row r="123" spans="1:14" ht="36" customHeight="1" thickBot="1" x14ac:dyDescent="0.3">
      <c r="A123" s="421"/>
      <c r="B123" s="430"/>
      <c r="C123" s="424"/>
      <c r="D123" s="111" t="s">
        <v>49</v>
      </c>
      <c r="E123" s="115">
        <v>1E-3</v>
      </c>
      <c r="F123" s="115">
        <v>1E-3</v>
      </c>
      <c r="G123" s="276">
        <v>17</v>
      </c>
      <c r="H123" s="118">
        <f t="shared" ref="H123:H127" si="11">E123*G123</f>
        <v>1.7000000000000001E-2</v>
      </c>
      <c r="I123" s="24"/>
      <c r="J123" s="293"/>
      <c r="K123" s="304"/>
      <c r="L123" s="293"/>
      <c r="M123" s="300"/>
      <c r="N123" s="293"/>
    </row>
    <row r="124" spans="1:14" ht="15.95" customHeight="1" x14ac:dyDescent="0.25">
      <c r="A124" s="417">
        <v>2</v>
      </c>
      <c r="B124" s="420"/>
      <c r="C124" s="423"/>
      <c r="D124" s="71"/>
      <c r="E124" s="297"/>
      <c r="F124" s="295"/>
      <c r="G124" s="268"/>
      <c r="H124" s="116"/>
      <c r="I124" s="292"/>
      <c r="J124" s="292"/>
      <c r="K124" s="303"/>
      <c r="L124" s="292"/>
      <c r="M124" s="299"/>
      <c r="N124" s="292"/>
    </row>
    <row r="125" spans="1:14" ht="15.95" customHeight="1" thickBot="1" x14ac:dyDescent="0.3">
      <c r="A125" s="418"/>
      <c r="B125" s="421"/>
      <c r="C125" s="424"/>
      <c r="D125" s="113"/>
      <c r="E125" s="305"/>
      <c r="F125" s="294"/>
      <c r="G125" s="93"/>
      <c r="H125" s="63"/>
      <c r="I125" s="27"/>
      <c r="J125" s="293"/>
      <c r="K125" s="304"/>
      <c r="L125" s="293"/>
      <c r="M125" s="300"/>
      <c r="N125" s="293"/>
    </row>
    <row r="126" spans="1:14" ht="15.95" customHeight="1" x14ac:dyDescent="0.25">
      <c r="A126" s="417">
        <v>3</v>
      </c>
      <c r="B126" s="420" t="s">
        <v>47</v>
      </c>
      <c r="C126" s="478" t="s">
        <v>112</v>
      </c>
      <c r="D126" s="272" t="s">
        <v>46</v>
      </c>
      <c r="E126" s="281">
        <v>1E-3</v>
      </c>
      <c r="F126" s="281">
        <v>1E-3</v>
      </c>
      <c r="G126" s="34">
        <v>750</v>
      </c>
      <c r="H126" s="120">
        <f>E126*G126</f>
        <v>0.75</v>
      </c>
      <c r="I126" s="131"/>
      <c r="J126" s="128"/>
      <c r="K126" s="129"/>
      <c r="L126" s="128"/>
      <c r="M126" s="129"/>
      <c r="N126" s="292"/>
    </row>
    <row r="127" spans="1:14" ht="15.95" customHeight="1" x14ac:dyDescent="0.25">
      <c r="A127" s="418"/>
      <c r="B127" s="421"/>
      <c r="C127" s="487"/>
      <c r="D127" s="273" t="s">
        <v>36</v>
      </c>
      <c r="E127" s="282">
        <v>0.01</v>
      </c>
      <c r="F127" s="282">
        <v>0.01</v>
      </c>
      <c r="G127" s="13">
        <v>72</v>
      </c>
      <c r="H127" s="91">
        <f t="shared" si="11"/>
        <v>0.72</v>
      </c>
      <c r="I127" s="396">
        <v>0.4</v>
      </c>
      <c r="J127" s="318">
        <v>0.2</v>
      </c>
      <c r="K127" s="319">
        <v>21.6</v>
      </c>
      <c r="L127" s="318">
        <v>83.4</v>
      </c>
      <c r="M127" s="317" t="s">
        <v>64</v>
      </c>
      <c r="N127" s="389"/>
    </row>
    <row r="128" spans="1:14" ht="15.95" customHeight="1" thickBot="1" x14ac:dyDescent="0.3">
      <c r="A128" s="419"/>
      <c r="B128" s="422"/>
      <c r="C128" s="494"/>
      <c r="D128" s="274" t="s">
        <v>146</v>
      </c>
      <c r="E128" s="283"/>
      <c r="F128" s="283"/>
      <c r="G128" s="35"/>
      <c r="H128" s="119">
        <f>SUM(H120:H127)</f>
        <v>10.767000000000001</v>
      </c>
      <c r="I128" s="133"/>
      <c r="J128" s="132"/>
      <c r="K128" s="133"/>
      <c r="L128" s="132"/>
      <c r="M128" s="133"/>
      <c r="N128" s="294"/>
    </row>
    <row r="129" spans="1:14" ht="15.95" customHeight="1" x14ac:dyDescent="0.25">
      <c r="A129" s="300"/>
      <c r="B129" s="323" t="s">
        <v>110</v>
      </c>
      <c r="C129" s="99"/>
      <c r="D129" s="252"/>
      <c r="E129" s="99"/>
      <c r="F129" s="99"/>
      <c r="G129" s="105"/>
      <c r="H129" s="99"/>
      <c r="I129" s="99"/>
      <c r="J129" s="99"/>
      <c r="K129" s="99"/>
      <c r="L129" s="99"/>
      <c r="M129" s="99"/>
      <c r="N129" s="104"/>
    </row>
    <row r="130" spans="1:14" ht="15.95" customHeight="1" x14ac:dyDescent="0.25">
      <c r="A130" s="449">
        <v>1</v>
      </c>
      <c r="B130" s="430" t="s">
        <v>151</v>
      </c>
      <c r="C130" s="424" t="s">
        <v>126</v>
      </c>
      <c r="D130" s="114" t="s">
        <v>48</v>
      </c>
      <c r="E130" s="103">
        <v>0.04</v>
      </c>
      <c r="F130" s="45">
        <v>0.04</v>
      </c>
      <c r="G130" s="120">
        <v>580</v>
      </c>
      <c r="H130" s="250">
        <f>E130*G130</f>
        <v>23.2</v>
      </c>
      <c r="I130" s="293"/>
      <c r="J130" s="293"/>
      <c r="K130" s="304"/>
      <c r="L130" s="293"/>
      <c r="M130" s="300"/>
      <c r="N130" s="293" t="s">
        <v>17</v>
      </c>
    </row>
    <row r="131" spans="1:14" ht="15.95" customHeight="1" x14ac:dyDescent="0.25">
      <c r="A131" s="421"/>
      <c r="B131" s="430"/>
      <c r="C131" s="424"/>
      <c r="D131" s="114" t="s">
        <v>124</v>
      </c>
      <c r="E131" s="103">
        <v>3.0000000000000001E-3</v>
      </c>
      <c r="F131" s="45">
        <v>3.0000000000000001E-3</v>
      </c>
      <c r="G131" s="120">
        <v>17</v>
      </c>
      <c r="H131" s="250">
        <f t="shared" ref="H131:H139" si="12">E131*G131</f>
        <v>5.1000000000000004E-2</v>
      </c>
      <c r="I131" s="293"/>
      <c r="J131" s="293"/>
      <c r="K131" s="304"/>
      <c r="L131" s="293"/>
      <c r="M131" s="300"/>
      <c r="N131" s="293"/>
    </row>
    <row r="132" spans="1:14" ht="15.95" customHeight="1" x14ac:dyDescent="0.25">
      <c r="A132" s="421"/>
      <c r="B132" s="430"/>
      <c r="C132" s="424"/>
      <c r="D132" s="114" t="s">
        <v>55</v>
      </c>
      <c r="E132" s="103">
        <v>3.0000000000000001E-3</v>
      </c>
      <c r="F132" s="45">
        <v>3.0000000000000001E-3</v>
      </c>
      <c r="G132" s="120">
        <v>130</v>
      </c>
      <c r="H132" s="277">
        <f>E132*G132</f>
        <v>0.39</v>
      </c>
      <c r="I132" s="293">
        <v>13.6</v>
      </c>
      <c r="J132" s="293">
        <v>13</v>
      </c>
      <c r="K132" s="304">
        <v>22</v>
      </c>
      <c r="L132" s="293">
        <v>260.89999999999998</v>
      </c>
      <c r="M132" s="300" t="s">
        <v>57</v>
      </c>
      <c r="N132" s="293"/>
    </row>
    <row r="133" spans="1:14" ht="15.95" customHeight="1" x14ac:dyDescent="0.25">
      <c r="A133" s="421"/>
      <c r="B133" s="430"/>
      <c r="C133" s="424"/>
      <c r="D133" s="114" t="s">
        <v>44</v>
      </c>
      <c r="E133" s="103">
        <v>3.0000000000000001E-3</v>
      </c>
      <c r="F133" s="45">
        <v>5.0000000000000001E-3</v>
      </c>
      <c r="G133" s="120">
        <v>30</v>
      </c>
      <c r="H133" s="250">
        <f t="shared" si="12"/>
        <v>0.09</v>
      </c>
      <c r="I133" s="293"/>
      <c r="J133" s="293"/>
      <c r="K133" s="304"/>
      <c r="L133" s="293"/>
      <c r="M133" s="300"/>
      <c r="N133" s="293"/>
    </row>
    <row r="134" spans="1:14" ht="15.95" customHeight="1" x14ac:dyDescent="0.25">
      <c r="A134" s="421"/>
      <c r="B134" s="430"/>
      <c r="C134" s="424"/>
      <c r="D134" s="114" t="s">
        <v>22</v>
      </c>
      <c r="E134" s="103">
        <v>2E-3</v>
      </c>
      <c r="F134" s="45">
        <v>2E-3</v>
      </c>
      <c r="G134" s="120">
        <v>200</v>
      </c>
      <c r="H134" s="250">
        <f t="shared" si="12"/>
        <v>0.4</v>
      </c>
      <c r="I134" s="293"/>
      <c r="J134" s="293"/>
      <c r="K134" s="304"/>
      <c r="L134" s="293"/>
      <c r="M134" s="300"/>
      <c r="N134" s="293"/>
    </row>
    <row r="135" spans="1:14" ht="15.95" customHeight="1" x14ac:dyDescent="0.25">
      <c r="A135" s="421"/>
      <c r="B135" s="430"/>
      <c r="C135" s="424"/>
      <c r="D135" s="114" t="s">
        <v>43</v>
      </c>
      <c r="E135" s="103">
        <v>2E-3</v>
      </c>
      <c r="F135" s="45">
        <v>2E-3</v>
      </c>
      <c r="G135" s="120">
        <v>40</v>
      </c>
      <c r="H135" s="250">
        <f t="shared" si="12"/>
        <v>0.08</v>
      </c>
      <c r="I135" s="335"/>
      <c r="J135" s="335"/>
      <c r="K135" s="336"/>
      <c r="L135" s="335"/>
      <c r="M135" s="337"/>
      <c r="N135" s="335"/>
    </row>
    <row r="136" spans="1:14" ht="15.95" customHeight="1" x14ac:dyDescent="0.25">
      <c r="A136" s="421"/>
      <c r="B136" s="430"/>
      <c r="C136" s="424"/>
      <c r="D136" s="114" t="s">
        <v>20</v>
      </c>
      <c r="E136" s="103">
        <v>4.0000000000000001E-3</v>
      </c>
      <c r="F136" s="45">
        <v>3.0000000000000001E-3</v>
      </c>
      <c r="G136" s="120">
        <v>25</v>
      </c>
      <c r="H136" s="250">
        <f t="shared" si="12"/>
        <v>0.1</v>
      </c>
      <c r="I136" s="293"/>
      <c r="J136" s="293"/>
      <c r="K136" s="304"/>
      <c r="L136" s="293"/>
      <c r="M136" s="300"/>
      <c r="N136" s="293"/>
    </row>
    <row r="137" spans="1:14" ht="15.95" customHeight="1" x14ac:dyDescent="0.25">
      <c r="A137" s="421"/>
      <c r="B137" s="430"/>
      <c r="C137" s="424"/>
      <c r="D137" s="72" t="s">
        <v>152</v>
      </c>
      <c r="E137" s="298">
        <v>0.04</v>
      </c>
      <c r="F137" s="298">
        <v>0.04</v>
      </c>
      <c r="G137" s="117">
        <v>32</v>
      </c>
      <c r="H137" s="250">
        <f t="shared" si="12"/>
        <v>1.28</v>
      </c>
      <c r="I137" s="293"/>
      <c r="J137" s="293"/>
      <c r="K137" s="304"/>
      <c r="L137" s="293"/>
      <c r="M137" s="300"/>
      <c r="N137" s="293"/>
    </row>
    <row r="138" spans="1:14" ht="15.95" customHeight="1" x14ac:dyDescent="0.25">
      <c r="A138" s="421"/>
      <c r="B138" s="430"/>
      <c r="C138" s="424"/>
      <c r="D138" s="72" t="s">
        <v>26</v>
      </c>
      <c r="E138" s="298">
        <v>8.0000000000000002E-3</v>
      </c>
      <c r="F138" s="296">
        <v>8.0000000000000002E-3</v>
      </c>
      <c r="G138" s="117">
        <v>44</v>
      </c>
      <c r="H138" s="250">
        <f t="shared" si="12"/>
        <v>0.35199999999999998</v>
      </c>
      <c r="I138" s="293"/>
      <c r="J138" s="293"/>
      <c r="K138" s="304"/>
      <c r="L138" s="293"/>
      <c r="M138" s="300"/>
      <c r="N138" s="293"/>
    </row>
    <row r="139" spans="1:14" ht="15.95" customHeight="1" thickBot="1" x14ac:dyDescent="0.3">
      <c r="A139" s="422"/>
      <c r="B139" s="430"/>
      <c r="C139" s="424"/>
      <c r="D139" s="111" t="s">
        <v>78</v>
      </c>
      <c r="E139" s="115">
        <v>3.0000000000000001E-3</v>
      </c>
      <c r="F139" s="46">
        <v>2E-3</v>
      </c>
      <c r="G139" s="118">
        <v>158.33000000000001</v>
      </c>
      <c r="H139" s="84">
        <f t="shared" si="12"/>
        <v>0.47499000000000002</v>
      </c>
      <c r="I139" s="293"/>
      <c r="J139" s="293"/>
      <c r="K139" s="304"/>
      <c r="L139" s="293"/>
      <c r="M139" s="300"/>
      <c r="N139" s="293"/>
    </row>
    <row r="140" spans="1:14" ht="15.95" customHeight="1" thickBot="1" x14ac:dyDescent="0.3">
      <c r="A140" s="417">
        <v>2</v>
      </c>
      <c r="B140" s="420" t="s">
        <v>111</v>
      </c>
      <c r="C140" s="423">
        <v>40</v>
      </c>
      <c r="D140" s="74" t="s">
        <v>26</v>
      </c>
      <c r="E140" s="303">
        <v>0.04</v>
      </c>
      <c r="F140" s="292">
        <v>0.04</v>
      </c>
      <c r="G140" s="90">
        <v>44</v>
      </c>
      <c r="H140" s="116">
        <f t="shared" ref="H140" si="13">E140*G140</f>
        <v>1.76</v>
      </c>
      <c r="I140" s="379">
        <v>3.56</v>
      </c>
      <c r="J140" s="379">
        <v>1.32</v>
      </c>
      <c r="K140" s="383">
        <v>18.7</v>
      </c>
      <c r="L140" s="379">
        <v>106.4</v>
      </c>
      <c r="M140" s="387" t="s">
        <v>40</v>
      </c>
      <c r="N140" s="381"/>
    </row>
    <row r="141" spans="1:14" ht="15.95" customHeight="1" thickBot="1" x14ac:dyDescent="0.3">
      <c r="A141" s="418"/>
      <c r="B141" s="421"/>
      <c r="C141" s="424"/>
      <c r="D141" s="113"/>
      <c r="E141" s="305"/>
      <c r="F141" s="294"/>
      <c r="G141" s="63"/>
      <c r="H141" s="63"/>
      <c r="I141" s="294"/>
      <c r="J141" s="294"/>
      <c r="K141" s="305"/>
      <c r="L141" s="294"/>
      <c r="M141" s="26"/>
      <c r="N141" s="294"/>
    </row>
    <row r="142" spans="1:14" ht="15.95" customHeight="1" x14ac:dyDescent="0.25">
      <c r="A142" s="426">
        <v>3</v>
      </c>
      <c r="B142" s="420" t="s">
        <v>47</v>
      </c>
      <c r="C142" s="429" t="s">
        <v>112</v>
      </c>
      <c r="D142" s="20" t="s">
        <v>46</v>
      </c>
      <c r="E142" s="281">
        <v>1E-3</v>
      </c>
      <c r="F142" s="281">
        <v>1E-3</v>
      </c>
      <c r="G142" s="21">
        <v>750</v>
      </c>
      <c r="H142" s="250">
        <f t="shared" ref="H142:H143" si="14">E142*G142</f>
        <v>0.75</v>
      </c>
      <c r="I142" s="130"/>
      <c r="J142" s="130"/>
      <c r="K142" s="131"/>
      <c r="L142" s="130"/>
      <c r="M142" s="131"/>
      <c r="N142" s="293"/>
    </row>
    <row r="143" spans="1:14" ht="15.95" customHeight="1" thickBot="1" x14ac:dyDescent="0.3">
      <c r="A143" s="427"/>
      <c r="B143" s="421"/>
      <c r="C143" s="430"/>
      <c r="D143" s="16" t="s">
        <v>36</v>
      </c>
      <c r="E143" s="286">
        <v>0.01</v>
      </c>
      <c r="F143" s="286">
        <v>0.01</v>
      </c>
      <c r="G143" s="17">
        <v>72</v>
      </c>
      <c r="H143" s="84">
        <f t="shared" si="14"/>
        <v>0.72</v>
      </c>
      <c r="I143" s="396">
        <v>0.4</v>
      </c>
      <c r="J143" s="318">
        <v>0.2</v>
      </c>
      <c r="K143" s="319">
        <v>21.6</v>
      </c>
      <c r="L143" s="318">
        <v>83.4</v>
      </c>
      <c r="M143" s="317" t="s">
        <v>64</v>
      </c>
      <c r="N143" s="389"/>
    </row>
    <row r="144" spans="1:14" ht="15.95" customHeight="1" x14ac:dyDescent="0.25">
      <c r="A144" s="303"/>
      <c r="B144" s="299"/>
      <c r="C144" s="299"/>
      <c r="D144" s="258"/>
      <c r="E144" s="290"/>
      <c r="F144" s="290"/>
      <c r="G144" s="122"/>
      <c r="H144" s="122"/>
      <c r="I144" s="128"/>
      <c r="J144" s="253"/>
      <c r="K144" s="128"/>
      <c r="L144" s="253"/>
      <c r="M144" s="128"/>
      <c r="N144" s="37"/>
    </row>
    <row r="145" spans="1:14" ht="15.95" customHeight="1" thickBot="1" x14ac:dyDescent="0.3">
      <c r="A145" s="254"/>
      <c r="B145" s="255" t="s">
        <v>24</v>
      </c>
      <c r="C145" s="256"/>
      <c r="D145" s="259"/>
      <c r="E145" s="260"/>
      <c r="F145" s="260"/>
      <c r="G145" s="261"/>
      <c r="H145" s="313">
        <f>SUM(H120:H144)</f>
        <v>51.181989999999999</v>
      </c>
      <c r="I145" s="262">
        <f>SUM(I120:I144)</f>
        <v>45.46</v>
      </c>
      <c r="J145" s="262">
        <f>SUM(J120:J144)</f>
        <v>33.520000000000003</v>
      </c>
      <c r="K145" s="262">
        <f>SUM(K120:K144)</f>
        <v>83.9</v>
      </c>
      <c r="L145" s="262">
        <f>SUM(L120:L144)</f>
        <v>813.49999999999989</v>
      </c>
      <c r="M145" s="54"/>
      <c r="N145" s="50"/>
    </row>
    <row r="146" spans="1:14" ht="16.5" customHeight="1" x14ac:dyDescent="0.25"/>
    <row r="147" spans="1:14" ht="16.5" customHeight="1" x14ac:dyDescent="0.25"/>
    <row r="148" spans="1:14" ht="19.5" customHeight="1" x14ac:dyDescent="0.25">
      <c r="A148" s="438" t="s">
        <v>30</v>
      </c>
      <c r="B148" s="439"/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40"/>
    </row>
    <row r="149" spans="1:14" ht="19.5" customHeight="1" x14ac:dyDescent="0.25">
      <c r="A149" s="280" t="s">
        <v>0</v>
      </c>
      <c r="B149" s="282"/>
      <c r="C149" s="282" t="s">
        <v>1</v>
      </c>
      <c r="D149" s="4" t="s">
        <v>2</v>
      </c>
      <c r="E149" s="282" t="s">
        <v>3</v>
      </c>
      <c r="F149" s="282" t="s">
        <v>4</v>
      </c>
      <c r="G149" s="2" t="s">
        <v>5</v>
      </c>
      <c r="H149" s="282" t="s">
        <v>6</v>
      </c>
      <c r="I149" s="282" t="s">
        <v>7</v>
      </c>
      <c r="J149" s="284" t="s">
        <v>8</v>
      </c>
      <c r="K149" s="282" t="s">
        <v>9</v>
      </c>
      <c r="L149" s="282" t="s">
        <v>10</v>
      </c>
      <c r="M149" s="282" t="s">
        <v>11</v>
      </c>
      <c r="N149" s="287" t="s">
        <v>12</v>
      </c>
    </row>
    <row r="150" spans="1:14" ht="19.5" customHeight="1" thickBot="1" x14ac:dyDescent="0.3">
      <c r="A150" s="285"/>
      <c r="B150" s="322" t="s">
        <v>13</v>
      </c>
      <c r="C150" s="282" t="s">
        <v>14</v>
      </c>
      <c r="D150" s="16"/>
      <c r="E150" s="286" t="s">
        <v>14</v>
      </c>
      <c r="F150" s="286" t="s">
        <v>14</v>
      </c>
      <c r="G150" s="17" t="s">
        <v>15</v>
      </c>
      <c r="H150" s="286" t="s">
        <v>16</v>
      </c>
      <c r="I150" s="286" t="s">
        <v>14</v>
      </c>
      <c r="J150" s="286" t="s">
        <v>14</v>
      </c>
      <c r="K150" s="286" t="s">
        <v>14</v>
      </c>
      <c r="L150" s="286" t="s">
        <v>14</v>
      </c>
      <c r="M150" s="286"/>
      <c r="N150" s="7"/>
    </row>
    <row r="151" spans="1:14" ht="15.95" customHeight="1" x14ac:dyDescent="0.25">
      <c r="A151" s="420">
        <v>1</v>
      </c>
      <c r="B151" s="429" t="s">
        <v>90</v>
      </c>
      <c r="C151" s="441" t="s">
        <v>61</v>
      </c>
      <c r="D151" s="71" t="s">
        <v>59</v>
      </c>
      <c r="E151" s="297">
        <v>0.04</v>
      </c>
      <c r="F151" s="295">
        <v>0.04</v>
      </c>
      <c r="G151" s="268">
        <v>90</v>
      </c>
      <c r="H151" s="116">
        <f>E151*G151</f>
        <v>3.6</v>
      </c>
      <c r="I151" s="37"/>
      <c r="J151" s="292"/>
      <c r="K151" s="303"/>
      <c r="L151" s="292"/>
      <c r="M151" s="299"/>
      <c r="N151" s="293" t="s">
        <v>17</v>
      </c>
    </row>
    <row r="152" spans="1:14" ht="15.95" customHeight="1" x14ac:dyDescent="0.25">
      <c r="A152" s="421"/>
      <c r="B152" s="430"/>
      <c r="C152" s="424"/>
      <c r="D152" s="114" t="s">
        <v>19</v>
      </c>
      <c r="E152" s="103">
        <v>0.08</v>
      </c>
      <c r="F152" s="103">
        <v>0.08</v>
      </c>
      <c r="G152" s="270">
        <v>70</v>
      </c>
      <c r="H152" s="92">
        <f>E152*G152</f>
        <v>5.6000000000000005</v>
      </c>
      <c r="I152" s="24">
        <v>7</v>
      </c>
      <c r="J152" s="293">
        <v>12.2</v>
      </c>
      <c r="K152" s="304">
        <v>37</v>
      </c>
      <c r="L152" s="293">
        <v>288</v>
      </c>
      <c r="M152" s="300" t="s">
        <v>105</v>
      </c>
      <c r="N152" s="293"/>
    </row>
    <row r="153" spans="1:14" ht="15.95" customHeight="1" x14ac:dyDescent="0.25">
      <c r="A153" s="421"/>
      <c r="B153" s="430"/>
      <c r="C153" s="424"/>
      <c r="D153" s="72" t="s">
        <v>36</v>
      </c>
      <c r="E153" s="298">
        <v>0.01</v>
      </c>
      <c r="F153" s="298">
        <v>0.01</v>
      </c>
      <c r="G153" s="269">
        <v>72</v>
      </c>
      <c r="H153" s="2">
        <f t="shared" ref="H153" si="15">E153*G153</f>
        <v>0.72</v>
      </c>
      <c r="I153" s="24"/>
      <c r="J153" s="293"/>
      <c r="K153" s="304"/>
      <c r="L153" s="293"/>
      <c r="M153" s="300"/>
      <c r="N153" s="293"/>
    </row>
    <row r="154" spans="1:14" ht="15.95" customHeight="1" x14ac:dyDescent="0.25">
      <c r="A154" s="421"/>
      <c r="B154" s="430"/>
      <c r="C154" s="424"/>
      <c r="D154" s="72" t="s">
        <v>50</v>
      </c>
      <c r="E154" s="298">
        <v>5.0000000000000001E-3</v>
      </c>
      <c r="F154" s="298">
        <v>5.0000000000000001E-3</v>
      </c>
      <c r="G154" s="269">
        <v>525</v>
      </c>
      <c r="H154" s="117">
        <f t="shared" ref="H154:H156" si="16">E154*G154</f>
        <v>2.625</v>
      </c>
      <c r="I154" s="24"/>
      <c r="J154" s="293"/>
      <c r="K154" s="304"/>
      <c r="L154" s="293"/>
      <c r="M154" s="300"/>
      <c r="N154" s="293"/>
    </row>
    <row r="155" spans="1:14" ht="15.95" customHeight="1" thickBot="1" x14ac:dyDescent="0.3">
      <c r="A155" s="421"/>
      <c r="B155" s="430"/>
      <c r="C155" s="424"/>
      <c r="D155" s="111" t="s">
        <v>49</v>
      </c>
      <c r="E155" s="115">
        <v>1E-3</v>
      </c>
      <c r="F155" s="115">
        <v>1E-3</v>
      </c>
      <c r="G155" s="276">
        <v>17</v>
      </c>
      <c r="H155" s="92">
        <f t="shared" si="16"/>
        <v>1.7000000000000001E-2</v>
      </c>
      <c r="I155" s="24"/>
      <c r="J155" s="293"/>
      <c r="K155" s="304"/>
      <c r="L155" s="293"/>
      <c r="M155" s="300"/>
      <c r="N155" s="293"/>
    </row>
    <row r="156" spans="1:14" ht="15.95" customHeight="1" thickBot="1" x14ac:dyDescent="0.3">
      <c r="A156" s="417">
        <v>2</v>
      </c>
      <c r="B156" s="420" t="s">
        <v>115</v>
      </c>
      <c r="C156" s="423">
        <v>40</v>
      </c>
      <c r="D156" s="71" t="s">
        <v>26</v>
      </c>
      <c r="E156" s="297">
        <v>0.04</v>
      </c>
      <c r="F156" s="295">
        <v>0.04</v>
      </c>
      <c r="G156" s="116">
        <v>44</v>
      </c>
      <c r="H156" s="116">
        <f t="shared" si="16"/>
        <v>1.76</v>
      </c>
      <c r="I156" s="379">
        <v>3.56</v>
      </c>
      <c r="J156" s="379">
        <v>1.32</v>
      </c>
      <c r="K156" s="383">
        <v>18.7</v>
      </c>
      <c r="L156" s="379">
        <v>106.4</v>
      </c>
      <c r="M156" s="387" t="s">
        <v>40</v>
      </c>
      <c r="N156" s="381"/>
    </row>
    <row r="157" spans="1:14" ht="15.95" customHeight="1" thickBot="1" x14ac:dyDescent="0.3">
      <c r="A157" s="418"/>
      <c r="B157" s="421"/>
      <c r="C157" s="424"/>
      <c r="D157" s="113"/>
      <c r="E157" s="305"/>
      <c r="F157" s="294"/>
      <c r="G157" s="63"/>
      <c r="H157" s="63"/>
      <c r="I157" s="27"/>
      <c r="J157" s="293"/>
      <c r="K157" s="304"/>
      <c r="L157" s="293"/>
      <c r="M157" s="300"/>
      <c r="N157" s="293"/>
    </row>
    <row r="158" spans="1:14" ht="15.95" customHeight="1" x14ac:dyDescent="0.25">
      <c r="A158" s="417">
        <v>3</v>
      </c>
      <c r="B158" s="420" t="s">
        <v>47</v>
      </c>
      <c r="C158" s="478" t="s">
        <v>112</v>
      </c>
      <c r="D158" s="272" t="s">
        <v>46</v>
      </c>
      <c r="E158" s="281">
        <v>1E-3</v>
      </c>
      <c r="F158" s="281">
        <v>1E-3</v>
      </c>
      <c r="G158" s="34">
        <v>750</v>
      </c>
      <c r="H158" s="120">
        <f>E158*G158</f>
        <v>0.75</v>
      </c>
      <c r="I158" s="131"/>
      <c r="J158" s="128"/>
      <c r="K158" s="129"/>
      <c r="L158" s="128"/>
      <c r="M158" s="129"/>
      <c r="N158" s="292"/>
    </row>
    <row r="159" spans="1:14" ht="15.95" customHeight="1" x14ac:dyDescent="0.25">
      <c r="A159" s="418"/>
      <c r="B159" s="421"/>
      <c r="C159" s="487"/>
      <c r="D159" s="273" t="s">
        <v>36</v>
      </c>
      <c r="E159" s="282">
        <v>0.01</v>
      </c>
      <c r="F159" s="282">
        <v>0.01</v>
      </c>
      <c r="G159" s="13">
        <v>72</v>
      </c>
      <c r="H159" s="91">
        <f t="shared" ref="H159" si="17">E159*G159</f>
        <v>0.72</v>
      </c>
      <c r="I159" s="396">
        <v>0.4</v>
      </c>
      <c r="J159" s="318">
        <v>0.2</v>
      </c>
      <c r="K159" s="319">
        <v>21.6</v>
      </c>
      <c r="L159" s="318">
        <v>83.4</v>
      </c>
      <c r="M159" s="317" t="s">
        <v>64</v>
      </c>
      <c r="N159" s="389"/>
    </row>
    <row r="160" spans="1:14" ht="15.95" customHeight="1" thickBot="1" x14ac:dyDescent="0.3">
      <c r="A160" s="419"/>
      <c r="B160" s="422"/>
      <c r="C160" s="494"/>
      <c r="D160" s="274"/>
      <c r="E160" s="283"/>
      <c r="F160" s="283"/>
      <c r="G160" s="35"/>
      <c r="H160" s="119"/>
      <c r="I160" s="133"/>
      <c r="J160" s="132"/>
      <c r="K160" s="133"/>
      <c r="L160" s="132"/>
      <c r="M160" s="133"/>
      <c r="N160" s="294"/>
    </row>
    <row r="161" spans="1:14" ht="15.95" customHeight="1" x14ac:dyDescent="0.25">
      <c r="A161" s="300"/>
      <c r="B161" s="323" t="s">
        <v>110</v>
      </c>
      <c r="C161" s="99"/>
      <c r="D161" s="252"/>
      <c r="E161" s="99"/>
      <c r="F161" s="99"/>
      <c r="G161" s="105"/>
      <c r="H161" s="99"/>
      <c r="I161" s="99"/>
      <c r="J161" s="99"/>
      <c r="K161" s="99"/>
      <c r="L161" s="99"/>
      <c r="M161" s="99"/>
      <c r="N161" s="104"/>
    </row>
    <row r="162" spans="1:14" ht="15.95" customHeight="1" x14ac:dyDescent="0.25">
      <c r="A162" s="449">
        <v>1</v>
      </c>
      <c r="B162" s="430" t="s">
        <v>155</v>
      </c>
      <c r="C162" s="424" t="s">
        <v>126</v>
      </c>
      <c r="D162" s="114" t="s">
        <v>113</v>
      </c>
      <c r="E162" s="103">
        <v>5.5E-2</v>
      </c>
      <c r="F162" s="45">
        <v>5.0000000000000001E-3</v>
      </c>
      <c r="G162" s="120">
        <v>380</v>
      </c>
      <c r="H162" s="250">
        <f>E162*G162</f>
        <v>20.9</v>
      </c>
      <c r="I162" s="293"/>
      <c r="J162" s="293"/>
      <c r="K162" s="304"/>
      <c r="L162" s="293"/>
      <c r="M162" s="300"/>
      <c r="N162" s="293" t="s">
        <v>17</v>
      </c>
    </row>
    <row r="163" spans="1:14" ht="15.95" customHeight="1" x14ac:dyDescent="0.25">
      <c r="A163" s="421"/>
      <c r="B163" s="430"/>
      <c r="C163" s="424"/>
      <c r="D163" s="114" t="s">
        <v>49</v>
      </c>
      <c r="E163" s="103">
        <v>4.0000000000000001E-3</v>
      </c>
      <c r="F163" s="45">
        <v>4.0000000000000001E-3</v>
      </c>
      <c r="G163" s="120">
        <v>17</v>
      </c>
      <c r="H163" s="250">
        <f t="shared" ref="H163" si="18">E163*G163</f>
        <v>6.8000000000000005E-2</v>
      </c>
      <c r="I163" s="293"/>
      <c r="J163" s="293"/>
      <c r="K163" s="304"/>
      <c r="L163" s="293"/>
      <c r="M163" s="300"/>
      <c r="N163" s="293"/>
    </row>
    <row r="164" spans="1:14" ht="15.95" customHeight="1" x14ac:dyDescent="0.25">
      <c r="A164" s="421"/>
      <c r="B164" s="430"/>
      <c r="C164" s="424"/>
      <c r="D164" s="114" t="s">
        <v>55</v>
      </c>
      <c r="E164" s="103">
        <v>5.0000000000000001E-3</v>
      </c>
      <c r="F164" s="103">
        <v>5.0000000000000001E-3</v>
      </c>
      <c r="G164" s="120">
        <v>130</v>
      </c>
      <c r="H164" s="277">
        <f>E164*G164</f>
        <v>0.65</v>
      </c>
      <c r="I164" s="293">
        <v>14.6</v>
      </c>
      <c r="J164" s="293">
        <v>4.05</v>
      </c>
      <c r="K164" s="304">
        <v>2.8</v>
      </c>
      <c r="L164" s="293">
        <v>105.8</v>
      </c>
      <c r="M164" s="388" t="s">
        <v>62</v>
      </c>
      <c r="N164" s="293"/>
    </row>
    <row r="165" spans="1:14" ht="15.95" customHeight="1" x14ac:dyDescent="0.25">
      <c r="A165" s="421"/>
      <c r="B165" s="430"/>
      <c r="C165" s="424"/>
      <c r="D165" s="114" t="s">
        <v>44</v>
      </c>
      <c r="E165" s="103">
        <v>3.0000000000000001E-3</v>
      </c>
      <c r="F165" s="45">
        <v>3.0000000000000001E-3</v>
      </c>
      <c r="G165" s="120">
        <v>30</v>
      </c>
      <c r="H165" s="250">
        <f t="shared" ref="H165" si="19">E165*G165</f>
        <v>0.09</v>
      </c>
      <c r="I165" s="293"/>
      <c r="J165" s="293"/>
      <c r="K165" s="304"/>
      <c r="L165" s="293"/>
      <c r="M165" s="300"/>
      <c r="N165" s="293"/>
    </row>
    <row r="166" spans="1:14" ht="15.95" customHeight="1" x14ac:dyDescent="0.25">
      <c r="A166" s="421"/>
      <c r="B166" s="430"/>
      <c r="C166" s="424"/>
      <c r="D166" s="114" t="s">
        <v>20</v>
      </c>
      <c r="E166" s="103">
        <v>5.0000000000000001E-3</v>
      </c>
      <c r="F166" s="45">
        <v>5.0000000000000001E-3</v>
      </c>
      <c r="G166" s="120">
        <v>20</v>
      </c>
      <c r="H166" s="250">
        <f t="shared" ref="H166:H171" si="20">E166*G166</f>
        <v>0.1</v>
      </c>
      <c r="I166" s="326"/>
      <c r="J166" s="326"/>
      <c r="K166" s="329"/>
      <c r="L166" s="326"/>
      <c r="M166" s="327"/>
      <c r="N166" s="326"/>
    </row>
    <row r="167" spans="1:14" ht="15.95" customHeight="1" x14ac:dyDescent="0.25">
      <c r="A167" s="421"/>
      <c r="B167" s="430"/>
      <c r="C167" s="424"/>
      <c r="D167" s="114" t="s">
        <v>78</v>
      </c>
      <c r="E167" s="103">
        <v>3.0000000000000001E-3</v>
      </c>
      <c r="F167" s="45">
        <v>2E-3</v>
      </c>
      <c r="G167" s="120">
        <v>133.33000000000001</v>
      </c>
      <c r="H167" s="250">
        <f t="shared" si="20"/>
        <v>0.39999000000000007</v>
      </c>
      <c r="I167" s="326"/>
      <c r="J167" s="326"/>
      <c r="K167" s="329"/>
      <c r="L167" s="326"/>
      <c r="M167" s="327"/>
      <c r="N167" s="326"/>
    </row>
    <row r="168" spans="1:14" ht="15.95" customHeight="1" x14ac:dyDescent="0.25">
      <c r="A168" s="421"/>
      <c r="B168" s="430"/>
      <c r="C168" s="424"/>
      <c r="D168" s="114" t="s">
        <v>26</v>
      </c>
      <c r="E168" s="103">
        <v>8.0000000000000002E-3</v>
      </c>
      <c r="F168" s="45">
        <v>8.0000000000000002E-3</v>
      </c>
      <c r="G168" s="120">
        <v>41.66</v>
      </c>
      <c r="H168" s="250">
        <f t="shared" si="20"/>
        <v>0.33327999999999997</v>
      </c>
      <c r="I168" s="293"/>
      <c r="J168" s="293"/>
      <c r="K168" s="304"/>
      <c r="L168" s="293"/>
      <c r="M168" s="300"/>
      <c r="N168" s="293"/>
    </row>
    <row r="169" spans="1:14" ht="15.95" customHeight="1" x14ac:dyDescent="0.25">
      <c r="A169" s="421"/>
      <c r="B169" s="430"/>
      <c r="C169" s="424"/>
      <c r="D169" s="72" t="s">
        <v>56</v>
      </c>
      <c r="E169" s="298">
        <v>0.04</v>
      </c>
      <c r="F169" s="338">
        <v>0.04</v>
      </c>
      <c r="G169" s="117">
        <v>38</v>
      </c>
      <c r="H169" s="250">
        <f t="shared" si="20"/>
        <v>1.52</v>
      </c>
      <c r="I169" s="326">
        <v>5.5</v>
      </c>
      <c r="J169" s="326">
        <v>1.2</v>
      </c>
      <c r="K169" s="329">
        <v>35</v>
      </c>
      <c r="L169" s="326">
        <v>175</v>
      </c>
      <c r="M169" s="327"/>
      <c r="N169" s="326"/>
    </row>
    <row r="170" spans="1:14" ht="15.95" customHeight="1" x14ac:dyDescent="0.25">
      <c r="A170" s="421"/>
      <c r="B170" s="430"/>
      <c r="C170" s="424"/>
      <c r="D170" s="72" t="s">
        <v>50</v>
      </c>
      <c r="E170" s="298">
        <v>2E-3</v>
      </c>
      <c r="F170" s="298">
        <v>2E-3</v>
      </c>
      <c r="G170" s="117">
        <v>525</v>
      </c>
      <c r="H170" s="250">
        <f t="shared" si="20"/>
        <v>1.05</v>
      </c>
      <c r="I170" s="326"/>
      <c r="J170" s="326"/>
      <c r="K170" s="329"/>
      <c r="L170" s="326"/>
      <c r="M170" s="327"/>
      <c r="N170" s="326"/>
    </row>
    <row r="171" spans="1:14" ht="15.95" customHeight="1" x14ac:dyDescent="0.25">
      <c r="A171" s="421"/>
      <c r="B171" s="430"/>
      <c r="C171" s="424"/>
      <c r="D171" s="72" t="s">
        <v>22</v>
      </c>
      <c r="E171" s="298">
        <v>2E-3</v>
      </c>
      <c r="F171" s="296">
        <v>2E-3</v>
      </c>
      <c r="G171" s="117">
        <v>200</v>
      </c>
      <c r="H171" s="250">
        <f t="shared" si="20"/>
        <v>0.4</v>
      </c>
      <c r="I171" s="293"/>
      <c r="J171" s="293"/>
      <c r="K171" s="304"/>
      <c r="L171" s="293"/>
      <c r="M171" s="300"/>
      <c r="N171" s="293"/>
    </row>
    <row r="172" spans="1:14" ht="15.95" customHeight="1" thickBot="1" x14ac:dyDescent="0.3">
      <c r="A172" s="421"/>
      <c r="B172" s="430"/>
      <c r="C172" s="424"/>
      <c r="D172" s="72"/>
      <c r="E172" s="298"/>
      <c r="F172" s="298"/>
      <c r="G172" s="117"/>
      <c r="H172" s="250"/>
      <c r="I172" s="293"/>
      <c r="J172" s="293"/>
      <c r="K172" s="304"/>
      <c r="L172" s="293"/>
      <c r="M172" s="300"/>
      <c r="N172" s="293"/>
    </row>
    <row r="173" spans="1:14" ht="15.95" customHeight="1" x14ac:dyDescent="0.25">
      <c r="A173" s="417">
        <v>2</v>
      </c>
      <c r="B173" s="420" t="s">
        <v>111</v>
      </c>
      <c r="C173" s="423">
        <v>30</v>
      </c>
      <c r="D173" s="74" t="s">
        <v>26</v>
      </c>
      <c r="E173" s="303">
        <v>0.03</v>
      </c>
      <c r="F173" s="292">
        <v>0.03</v>
      </c>
      <c r="G173" s="90">
        <v>41.66</v>
      </c>
      <c r="H173" s="116">
        <f t="shared" ref="H173" si="21">E173*G173</f>
        <v>1.2497999999999998</v>
      </c>
      <c r="I173" s="292">
        <v>4.0999999999999996</v>
      </c>
      <c r="J173" s="292">
        <v>0.54</v>
      </c>
      <c r="K173" s="303">
        <v>30.72</v>
      </c>
      <c r="L173" s="292">
        <v>144.30000000000001</v>
      </c>
      <c r="M173" s="299" t="s">
        <v>40</v>
      </c>
      <c r="N173" s="292"/>
    </row>
    <row r="174" spans="1:14" ht="15.95" customHeight="1" thickBot="1" x14ac:dyDescent="0.3">
      <c r="A174" s="418"/>
      <c r="B174" s="421"/>
      <c r="C174" s="424"/>
      <c r="D174" s="113"/>
      <c r="E174" s="305"/>
      <c r="F174" s="294"/>
      <c r="G174" s="63"/>
      <c r="H174" s="63"/>
      <c r="I174" s="294"/>
      <c r="J174" s="294"/>
      <c r="K174" s="305"/>
      <c r="L174" s="294"/>
      <c r="M174" s="26"/>
      <c r="N174" s="294"/>
    </row>
    <row r="175" spans="1:14" ht="15.95" customHeight="1" x14ac:dyDescent="0.25">
      <c r="A175" s="426">
        <v>3</v>
      </c>
      <c r="B175" s="420" t="s">
        <v>47</v>
      </c>
      <c r="C175" s="429" t="s">
        <v>112</v>
      </c>
      <c r="D175" s="20" t="s">
        <v>46</v>
      </c>
      <c r="E175" s="281">
        <v>1E-3</v>
      </c>
      <c r="F175" s="281">
        <v>1E-3</v>
      </c>
      <c r="G175" s="21">
        <v>650</v>
      </c>
      <c r="H175" s="250">
        <f t="shared" ref="H175:H176" si="22">E175*G175</f>
        <v>0.65</v>
      </c>
      <c r="I175" s="130"/>
      <c r="J175" s="130"/>
      <c r="K175" s="131"/>
      <c r="L175" s="130"/>
      <c r="M175" s="131"/>
      <c r="N175" s="293"/>
    </row>
    <row r="176" spans="1:14" ht="15.95" customHeight="1" thickBot="1" x14ac:dyDescent="0.3">
      <c r="A176" s="427"/>
      <c r="B176" s="421"/>
      <c r="C176" s="430"/>
      <c r="D176" s="16" t="s">
        <v>36</v>
      </c>
      <c r="E176" s="286">
        <v>0.01</v>
      </c>
      <c r="F176" s="286">
        <v>0.01</v>
      </c>
      <c r="G176" s="17">
        <v>67.150000000000006</v>
      </c>
      <c r="H176" s="84">
        <f t="shared" si="22"/>
        <v>0.6715000000000001</v>
      </c>
      <c r="I176" s="167">
        <v>0.2</v>
      </c>
      <c r="J176" s="167">
        <v>0</v>
      </c>
      <c r="K176" s="168">
        <v>15</v>
      </c>
      <c r="L176" s="167">
        <v>58</v>
      </c>
      <c r="M176" s="131" t="s">
        <v>64</v>
      </c>
      <c r="N176" s="293"/>
    </row>
    <row r="177" spans="1:14" ht="15.95" customHeight="1" x14ac:dyDescent="0.25">
      <c r="A177" s="303"/>
      <c r="B177" s="299"/>
      <c r="C177" s="299"/>
      <c r="D177" s="258"/>
      <c r="E177" s="290"/>
      <c r="F177" s="290"/>
      <c r="G177" s="122"/>
      <c r="H177" s="122"/>
      <c r="I177" s="128"/>
      <c r="J177" s="253"/>
      <c r="K177" s="128"/>
      <c r="L177" s="253"/>
      <c r="M177" s="128"/>
      <c r="N177" s="37"/>
    </row>
    <row r="178" spans="1:14" ht="15.95" customHeight="1" thickBot="1" x14ac:dyDescent="0.3">
      <c r="A178" s="254"/>
      <c r="B178" s="255" t="s">
        <v>24</v>
      </c>
      <c r="C178" s="256"/>
      <c r="D178" s="259"/>
      <c r="E178" s="260"/>
      <c r="F178" s="260"/>
      <c r="G178" s="261"/>
      <c r="H178" s="262">
        <f>SUM(H151:H177)</f>
        <v>43.874570000000006</v>
      </c>
      <c r="I178" s="54">
        <f>SUM(I151:I177)</f>
        <v>35.360000000000007</v>
      </c>
      <c r="J178" s="314">
        <f>SUM(J151:J177)</f>
        <v>19.509999999999998</v>
      </c>
      <c r="K178" s="315">
        <f>SUM(K151:K177)</f>
        <v>160.82</v>
      </c>
      <c r="L178" s="257">
        <f>SUM(L151:L177)</f>
        <v>960.89999999999986</v>
      </c>
      <c r="M178" s="54"/>
      <c r="N178" s="50"/>
    </row>
    <row r="179" spans="1:14" ht="15.95" customHeight="1" x14ac:dyDescent="0.25">
      <c r="A179" s="265"/>
      <c r="B179" s="264"/>
      <c r="C179" s="265"/>
      <c r="D179" s="266"/>
      <c r="E179" s="265"/>
      <c r="F179" s="265"/>
      <c r="G179" s="11"/>
      <c r="H179" s="267"/>
      <c r="I179" s="11"/>
      <c r="J179" s="11"/>
      <c r="K179" s="11"/>
      <c r="L179" s="11"/>
      <c r="M179" s="11"/>
      <c r="N179" s="11"/>
    </row>
    <row r="181" spans="1:14" ht="12" customHeight="1" x14ac:dyDescent="0.25">
      <c r="H181" s="339"/>
    </row>
    <row r="182" spans="1:14" x14ac:dyDescent="0.25">
      <c r="F182" s="378" t="s">
        <v>164</v>
      </c>
      <c r="G182" s="377"/>
    </row>
    <row r="183" spans="1:14" ht="25.5" x14ac:dyDescent="0.25">
      <c r="A183" s="368" t="s">
        <v>0</v>
      </c>
      <c r="B183" s="371"/>
      <c r="C183" s="371" t="s">
        <v>1</v>
      </c>
      <c r="D183" s="4" t="s">
        <v>2</v>
      </c>
      <c r="E183" s="371" t="s">
        <v>3</v>
      </c>
      <c r="F183" s="371" t="s">
        <v>4</v>
      </c>
      <c r="G183" s="308" t="s">
        <v>5</v>
      </c>
      <c r="H183" s="371" t="s">
        <v>6</v>
      </c>
      <c r="I183" s="371" t="s">
        <v>7</v>
      </c>
      <c r="J183" s="369" t="s">
        <v>8</v>
      </c>
      <c r="K183" s="371" t="s">
        <v>9</v>
      </c>
      <c r="L183" s="371" t="s">
        <v>10</v>
      </c>
      <c r="M183" s="371" t="s">
        <v>11</v>
      </c>
      <c r="N183" s="287" t="s">
        <v>12</v>
      </c>
    </row>
    <row r="184" spans="1:14" ht="15.75" thickBot="1" x14ac:dyDescent="0.3">
      <c r="A184" s="363"/>
      <c r="B184" s="322" t="s">
        <v>13</v>
      </c>
      <c r="C184" s="371" t="s">
        <v>14</v>
      </c>
      <c r="D184" s="16"/>
      <c r="E184" s="364" t="s">
        <v>14</v>
      </c>
      <c r="F184" s="364" t="s">
        <v>14</v>
      </c>
      <c r="G184" s="17" t="s">
        <v>15</v>
      </c>
      <c r="H184" s="364" t="s">
        <v>16</v>
      </c>
      <c r="I184" s="364" t="s">
        <v>14</v>
      </c>
      <c r="J184" s="364" t="s">
        <v>14</v>
      </c>
      <c r="K184" s="364" t="s">
        <v>14</v>
      </c>
      <c r="L184" s="364" t="s">
        <v>14</v>
      </c>
      <c r="M184" s="364"/>
      <c r="N184" s="7"/>
    </row>
    <row r="185" spans="1:14" x14ac:dyDescent="0.25">
      <c r="A185" s="420">
        <v>1</v>
      </c>
      <c r="B185" s="429" t="s">
        <v>160</v>
      </c>
      <c r="C185" s="441">
        <v>200</v>
      </c>
      <c r="D185" s="71" t="s">
        <v>66</v>
      </c>
      <c r="E185" s="365">
        <v>0.02</v>
      </c>
      <c r="F185" s="374">
        <v>0.02</v>
      </c>
      <c r="G185" s="268">
        <v>52</v>
      </c>
      <c r="H185" s="90">
        <f>G185*E185</f>
        <v>1.04</v>
      </c>
      <c r="I185" s="37"/>
      <c r="J185" s="355"/>
      <c r="K185" s="360"/>
      <c r="L185" s="355"/>
      <c r="M185" s="366"/>
      <c r="N185" s="356" t="s">
        <v>17</v>
      </c>
    </row>
    <row r="186" spans="1:14" x14ac:dyDescent="0.25">
      <c r="A186" s="421"/>
      <c r="B186" s="430"/>
      <c r="C186" s="424"/>
      <c r="D186" s="72" t="s">
        <v>19</v>
      </c>
      <c r="E186" s="298">
        <v>7.0000000000000007E-2</v>
      </c>
      <c r="F186" s="375">
        <v>7.0000000000000007E-2</v>
      </c>
      <c r="G186" s="269">
        <v>70</v>
      </c>
      <c r="H186" s="117">
        <f t="shared" ref="H186:H189" si="23">G186*E186</f>
        <v>4.9000000000000004</v>
      </c>
      <c r="I186" s="24">
        <v>5.5</v>
      </c>
      <c r="J186" s="356">
        <v>4.8</v>
      </c>
      <c r="K186" s="361">
        <v>23.5</v>
      </c>
      <c r="L186" s="356">
        <v>145</v>
      </c>
      <c r="M186" s="367" t="s">
        <v>76</v>
      </c>
      <c r="N186" s="356"/>
    </row>
    <row r="187" spans="1:14" x14ac:dyDescent="0.25">
      <c r="A187" s="421"/>
      <c r="B187" s="430"/>
      <c r="C187" s="424"/>
      <c r="D187" s="72" t="s">
        <v>50</v>
      </c>
      <c r="E187" s="298">
        <v>2E-3</v>
      </c>
      <c r="F187" s="375">
        <v>2E-3</v>
      </c>
      <c r="G187" s="269">
        <v>525</v>
      </c>
      <c r="H187" s="92">
        <f t="shared" si="23"/>
        <v>1.05</v>
      </c>
      <c r="I187" s="24"/>
      <c r="J187" s="356"/>
      <c r="K187" s="361"/>
      <c r="L187" s="356"/>
      <c r="M187" s="367"/>
      <c r="N187" s="356"/>
    </row>
    <row r="188" spans="1:14" ht="15.75" thickBot="1" x14ac:dyDescent="0.3">
      <c r="A188" s="421"/>
      <c r="B188" s="430"/>
      <c r="C188" s="424"/>
      <c r="D188" s="111" t="s">
        <v>124</v>
      </c>
      <c r="E188" s="115">
        <v>2E-3</v>
      </c>
      <c r="F188" s="46">
        <v>2E-3</v>
      </c>
      <c r="G188" s="276">
        <v>17</v>
      </c>
      <c r="H188" s="118">
        <f t="shared" si="23"/>
        <v>3.4000000000000002E-2</v>
      </c>
      <c r="I188" s="24"/>
      <c r="J188" s="356"/>
      <c r="K188" s="361"/>
      <c r="L188" s="356"/>
      <c r="M188" s="367"/>
      <c r="N188" s="356"/>
    </row>
    <row r="189" spans="1:14" x14ac:dyDescent="0.25">
      <c r="A189" s="417">
        <v>2</v>
      </c>
      <c r="B189" s="420" t="s">
        <v>111</v>
      </c>
      <c r="C189" s="423">
        <v>40</v>
      </c>
      <c r="D189" s="71" t="s">
        <v>26</v>
      </c>
      <c r="E189" s="365">
        <v>0.04</v>
      </c>
      <c r="F189" s="374">
        <v>0.04</v>
      </c>
      <c r="G189" s="268">
        <v>44</v>
      </c>
      <c r="H189" s="403">
        <f t="shared" si="23"/>
        <v>1.76</v>
      </c>
      <c r="I189" s="287">
        <v>3.56</v>
      </c>
      <c r="J189" s="395">
        <v>1.32</v>
      </c>
      <c r="K189" s="298">
        <v>18.7</v>
      </c>
      <c r="L189" s="395">
        <v>106.4</v>
      </c>
      <c r="M189" s="402" t="s">
        <v>40</v>
      </c>
      <c r="N189" s="389"/>
    </row>
    <row r="190" spans="1:14" ht="15.75" thickBot="1" x14ac:dyDescent="0.3">
      <c r="A190" s="418"/>
      <c r="B190" s="421"/>
      <c r="C190" s="424"/>
      <c r="D190" s="112"/>
      <c r="E190" s="361"/>
      <c r="F190" s="356"/>
      <c r="G190" s="91"/>
      <c r="H190" s="118"/>
      <c r="I190" s="24"/>
      <c r="J190" s="356"/>
      <c r="K190" s="361"/>
      <c r="L190" s="356"/>
      <c r="M190" s="367"/>
      <c r="N190" s="356"/>
    </row>
    <row r="191" spans="1:14" x14ac:dyDescent="0.25">
      <c r="A191" s="417">
        <v>3</v>
      </c>
      <c r="B191" s="420" t="s">
        <v>47</v>
      </c>
      <c r="C191" s="429" t="s">
        <v>27</v>
      </c>
      <c r="D191" s="20" t="s">
        <v>46</v>
      </c>
      <c r="E191" s="370">
        <v>1E-3</v>
      </c>
      <c r="F191" s="370">
        <v>1E-3</v>
      </c>
      <c r="G191" s="21">
        <v>750</v>
      </c>
      <c r="H191" s="123">
        <f t="shared" ref="H191" si="24">G191*E191</f>
        <v>0.75</v>
      </c>
      <c r="I191" s="128"/>
      <c r="J191" s="128"/>
      <c r="K191" s="129"/>
      <c r="L191" s="128"/>
      <c r="M191" s="129"/>
      <c r="N191" s="355"/>
    </row>
    <row r="192" spans="1:14" ht="15.75" thickBot="1" x14ac:dyDescent="0.3">
      <c r="A192" s="419"/>
      <c r="B192" s="422"/>
      <c r="C192" s="431"/>
      <c r="D192" s="25" t="s">
        <v>36</v>
      </c>
      <c r="E192" s="372">
        <v>1.4999999999999999E-2</v>
      </c>
      <c r="F192" s="372">
        <v>1.4999999999999999E-2</v>
      </c>
      <c r="G192" s="6">
        <v>72</v>
      </c>
      <c r="H192" s="35">
        <f>G192*E192</f>
        <v>1.08</v>
      </c>
      <c r="I192" s="320">
        <v>0.4</v>
      </c>
      <c r="J192" s="320">
        <v>0.2</v>
      </c>
      <c r="K192" s="321">
        <v>21.6</v>
      </c>
      <c r="L192" s="320">
        <v>83.4</v>
      </c>
      <c r="M192" s="133" t="s">
        <v>64</v>
      </c>
      <c r="N192" s="357"/>
    </row>
    <row r="193" spans="1:14" x14ac:dyDescent="0.25">
      <c r="A193" s="367"/>
      <c r="B193" s="367"/>
      <c r="C193" s="367"/>
      <c r="D193" s="251" t="s">
        <v>142</v>
      </c>
      <c r="E193" s="367"/>
      <c r="F193" s="367"/>
      <c r="G193" s="10"/>
      <c r="H193" s="10">
        <f>SUM(H185:H192)</f>
        <v>10.614000000000001</v>
      </c>
      <c r="I193" s="210"/>
      <c r="J193" s="210"/>
      <c r="K193" s="210"/>
      <c r="L193" s="210"/>
      <c r="M193" s="210"/>
      <c r="N193" s="367"/>
    </row>
    <row r="194" spans="1:14" x14ac:dyDescent="0.25">
      <c r="A194" s="367"/>
      <c r="B194" s="323" t="s">
        <v>110</v>
      </c>
      <c r="C194" s="99"/>
      <c r="D194" s="252"/>
      <c r="E194" s="99"/>
      <c r="F194" s="99"/>
      <c r="G194" s="105"/>
      <c r="H194" s="99"/>
      <c r="I194" s="99"/>
      <c r="J194" s="99"/>
      <c r="K194" s="99"/>
      <c r="L194" s="99"/>
      <c r="M194" s="99"/>
      <c r="N194" s="99"/>
    </row>
    <row r="195" spans="1:14" x14ac:dyDescent="0.25">
      <c r="A195" s="449">
        <v>1</v>
      </c>
      <c r="B195" s="430" t="s">
        <v>165</v>
      </c>
      <c r="C195" s="424" t="s">
        <v>126</v>
      </c>
      <c r="D195" s="114" t="s">
        <v>113</v>
      </c>
      <c r="E195" s="103">
        <v>0.05</v>
      </c>
      <c r="F195" s="45">
        <v>0.05</v>
      </c>
      <c r="G195" s="120">
        <v>380</v>
      </c>
      <c r="H195" s="250">
        <f>E195*G195</f>
        <v>19</v>
      </c>
      <c r="I195" s="356"/>
      <c r="J195" s="356"/>
      <c r="K195" s="361"/>
      <c r="L195" s="356"/>
      <c r="M195" s="367"/>
      <c r="N195" s="356" t="s">
        <v>17</v>
      </c>
    </row>
    <row r="196" spans="1:14" x14ac:dyDescent="0.25">
      <c r="A196" s="421"/>
      <c r="B196" s="430"/>
      <c r="C196" s="424"/>
      <c r="D196" s="114" t="s">
        <v>49</v>
      </c>
      <c r="E196" s="103">
        <v>3.0000000000000001E-3</v>
      </c>
      <c r="F196" s="45">
        <v>3.0000000000000001E-3</v>
      </c>
      <c r="G196" s="120">
        <v>17</v>
      </c>
      <c r="H196" s="250">
        <f t="shared" ref="H196:H201" si="25">E196*G196</f>
        <v>5.1000000000000004E-2</v>
      </c>
      <c r="I196" s="356"/>
      <c r="J196" s="356"/>
      <c r="K196" s="361"/>
      <c r="L196" s="356"/>
      <c r="M196" s="367"/>
      <c r="N196" s="356"/>
    </row>
    <row r="197" spans="1:14" x14ac:dyDescent="0.25">
      <c r="A197" s="421"/>
      <c r="B197" s="430"/>
      <c r="C197" s="424"/>
      <c r="D197" s="114" t="s">
        <v>20</v>
      </c>
      <c r="E197" s="103">
        <v>5.0000000000000001E-3</v>
      </c>
      <c r="F197" s="45">
        <v>4.0000000000000001E-3</v>
      </c>
      <c r="G197" s="120">
        <v>25</v>
      </c>
      <c r="H197" s="250">
        <f t="shared" si="25"/>
        <v>0.125</v>
      </c>
      <c r="I197" s="356"/>
      <c r="J197" s="356"/>
      <c r="K197" s="361"/>
      <c r="L197" s="356"/>
      <c r="M197" s="367"/>
      <c r="N197" s="356"/>
    </row>
    <row r="198" spans="1:14" x14ac:dyDescent="0.25">
      <c r="A198" s="421"/>
      <c r="B198" s="430"/>
      <c r="C198" s="424"/>
      <c r="D198" s="114" t="s">
        <v>43</v>
      </c>
      <c r="E198" s="103">
        <v>3.0000000000000001E-3</v>
      </c>
      <c r="F198" s="45">
        <v>3.0000000000000001E-3</v>
      </c>
      <c r="G198" s="120">
        <v>40</v>
      </c>
      <c r="H198" s="105">
        <f t="shared" si="25"/>
        <v>0.12</v>
      </c>
      <c r="I198" s="287">
        <v>14.6</v>
      </c>
      <c r="J198" s="395">
        <v>4.05</v>
      </c>
      <c r="K198" s="298">
        <v>2.8</v>
      </c>
      <c r="L198" s="395">
        <v>105.8</v>
      </c>
      <c r="M198" s="402" t="s">
        <v>62</v>
      </c>
      <c r="N198" s="389"/>
    </row>
    <row r="199" spans="1:14" x14ac:dyDescent="0.25">
      <c r="A199" s="421"/>
      <c r="B199" s="430"/>
      <c r="C199" s="424"/>
      <c r="D199" s="114" t="s">
        <v>21</v>
      </c>
      <c r="E199" s="103">
        <v>5.0000000000000001E-3</v>
      </c>
      <c r="F199" s="45">
        <v>5.0000000000000001E-3</v>
      </c>
      <c r="G199" s="120">
        <v>130</v>
      </c>
      <c r="H199" s="250">
        <f t="shared" si="25"/>
        <v>0.65</v>
      </c>
      <c r="I199" s="356"/>
      <c r="J199" s="356"/>
      <c r="K199" s="361"/>
      <c r="L199" s="356"/>
      <c r="M199" s="367"/>
      <c r="N199" s="356"/>
    </row>
    <row r="200" spans="1:14" x14ac:dyDescent="0.25">
      <c r="A200" s="421"/>
      <c r="B200" s="430"/>
      <c r="C200" s="424"/>
      <c r="D200" s="114" t="s">
        <v>44</v>
      </c>
      <c r="E200" s="103">
        <v>3.0000000000000001E-3</v>
      </c>
      <c r="F200" s="45">
        <v>3.0000000000000001E-3</v>
      </c>
      <c r="G200" s="120">
        <v>30</v>
      </c>
      <c r="H200" s="105">
        <f t="shared" si="25"/>
        <v>0.09</v>
      </c>
      <c r="I200" s="287">
        <v>13.4</v>
      </c>
      <c r="J200" s="395">
        <v>3.4</v>
      </c>
      <c r="K200" s="298">
        <v>71.5</v>
      </c>
      <c r="L200" s="395">
        <v>343</v>
      </c>
      <c r="M200" s="402"/>
      <c r="N200" s="389"/>
    </row>
    <row r="201" spans="1:14" x14ac:dyDescent="0.25">
      <c r="A201" s="421"/>
      <c r="B201" s="430"/>
      <c r="C201" s="424"/>
      <c r="D201" s="72" t="s">
        <v>26</v>
      </c>
      <c r="E201" s="298">
        <v>8.0000000000000002E-3</v>
      </c>
      <c r="F201" s="375">
        <v>8.0000000000000002E-3</v>
      </c>
      <c r="G201" s="117">
        <v>44</v>
      </c>
      <c r="H201" s="250">
        <f t="shared" si="25"/>
        <v>0.35199999999999998</v>
      </c>
      <c r="I201" s="356"/>
      <c r="J201" s="356"/>
      <c r="K201" s="361"/>
      <c r="L201" s="356"/>
      <c r="M201" s="367"/>
      <c r="N201" s="356"/>
    </row>
    <row r="202" spans="1:14" x14ac:dyDescent="0.25">
      <c r="A202" s="421"/>
      <c r="B202" s="430"/>
      <c r="C202" s="424"/>
      <c r="D202" s="72" t="s">
        <v>69</v>
      </c>
      <c r="E202" s="298">
        <v>0.04</v>
      </c>
      <c r="F202" s="375">
        <v>0.04</v>
      </c>
      <c r="G202" s="117">
        <v>55</v>
      </c>
      <c r="H202" s="250">
        <f t="shared" ref="H202:H203" si="26">E202*G202</f>
        <v>2.2000000000000002</v>
      </c>
      <c r="I202" s="356"/>
      <c r="J202" s="356"/>
      <c r="K202" s="361"/>
      <c r="L202" s="356"/>
      <c r="M202" s="367"/>
      <c r="N202" s="356"/>
    </row>
    <row r="203" spans="1:14" x14ac:dyDescent="0.25">
      <c r="A203" s="421"/>
      <c r="B203" s="430"/>
      <c r="C203" s="424"/>
      <c r="D203" s="72" t="s">
        <v>50</v>
      </c>
      <c r="E203" s="298">
        <v>4.0000000000000001E-3</v>
      </c>
      <c r="F203" s="375">
        <v>4.0000000000000001E-3</v>
      </c>
      <c r="G203" s="117">
        <v>525</v>
      </c>
      <c r="H203" s="250">
        <f t="shared" si="26"/>
        <v>2.1</v>
      </c>
      <c r="I203" s="356"/>
      <c r="J203" s="356"/>
      <c r="K203" s="361"/>
      <c r="L203" s="356"/>
      <c r="M203" s="367"/>
      <c r="N203" s="356"/>
    </row>
    <row r="204" spans="1:14" ht="15.75" thickBot="1" x14ac:dyDescent="0.3">
      <c r="A204" s="421"/>
      <c r="B204" s="430"/>
      <c r="C204" s="424"/>
      <c r="D204" s="72"/>
      <c r="E204" s="298"/>
      <c r="F204" s="375"/>
      <c r="G204" s="117"/>
      <c r="H204" s="250"/>
      <c r="I204" s="356"/>
      <c r="J204" s="356"/>
      <c r="K204" s="361"/>
      <c r="L204" s="356"/>
      <c r="M204" s="367"/>
      <c r="N204" s="356"/>
    </row>
    <row r="205" spans="1:14" ht="15.75" thickBot="1" x14ac:dyDescent="0.3">
      <c r="A205" s="355">
        <v>2</v>
      </c>
      <c r="B205" s="358" t="s">
        <v>111</v>
      </c>
      <c r="C205" s="359">
        <v>40</v>
      </c>
      <c r="D205" s="74" t="s">
        <v>26</v>
      </c>
      <c r="E205" s="360">
        <v>0.04</v>
      </c>
      <c r="F205" s="355">
        <v>0.04</v>
      </c>
      <c r="G205" s="90">
        <v>44</v>
      </c>
      <c r="H205" s="90">
        <f t="shared" ref="H205:H207" si="27">E205*G205</f>
        <v>1.76</v>
      </c>
      <c r="I205" s="287">
        <v>3.56</v>
      </c>
      <c r="J205" s="395">
        <v>1.32</v>
      </c>
      <c r="K205" s="298">
        <v>18.7</v>
      </c>
      <c r="L205" s="395">
        <v>106.4</v>
      </c>
      <c r="M205" s="402" t="s">
        <v>40</v>
      </c>
      <c r="N205" s="355"/>
    </row>
    <row r="206" spans="1:14" x14ac:dyDescent="0.25">
      <c r="A206" s="417">
        <v>3</v>
      </c>
      <c r="B206" s="495" t="s">
        <v>47</v>
      </c>
      <c r="C206" s="429" t="s">
        <v>112</v>
      </c>
      <c r="D206" s="20" t="s">
        <v>46</v>
      </c>
      <c r="E206" s="370">
        <v>1E-3</v>
      </c>
      <c r="F206" s="370">
        <v>1E-3</v>
      </c>
      <c r="G206" s="21">
        <v>750</v>
      </c>
      <c r="H206" s="106">
        <f t="shared" si="27"/>
        <v>0.75</v>
      </c>
      <c r="I206" s="316"/>
      <c r="J206" s="316"/>
      <c r="K206" s="317"/>
      <c r="L206" s="316"/>
      <c r="M206" s="317"/>
      <c r="N206" s="356"/>
    </row>
    <row r="207" spans="1:14" ht="15.75" thickBot="1" x14ac:dyDescent="0.3">
      <c r="A207" s="419"/>
      <c r="B207" s="496"/>
      <c r="C207" s="431"/>
      <c r="D207" s="25" t="s">
        <v>36</v>
      </c>
      <c r="E207" s="372">
        <v>0.01</v>
      </c>
      <c r="F207" s="372">
        <v>0.01</v>
      </c>
      <c r="G207" s="6">
        <v>72</v>
      </c>
      <c r="H207" s="94">
        <f t="shared" si="27"/>
        <v>0.72</v>
      </c>
      <c r="I207" s="320">
        <v>0.4</v>
      </c>
      <c r="J207" s="320">
        <v>0.2</v>
      </c>
      <c r="K207" s="321">
        <v>21.6</v>
      </c>
      <c r="L207" s="320">
        <v>83.4</v>
      </c>
      <c r="M207" s="133" t="s">
        <v>64</v>
      </c>
      <c r="N207" s="381"/>
    </row>
    <row r="208" spans="1:14" ht="15.75" thickBot="1" x14ac:dyDescent="0.3">
      <c r="A208" s="311"/>
      <c r="B208" s="255" t="s">
        <v>24</v>
      </c>
      <c r="C208" s="256"/>
      <c r="D208" s="259"/>
      <c r="E208" s="260"/>
      <c r="F208" s="260"/>
      <c r="G208" s="261"/>
      <c r="H208" s="262">
        <f>SUM(H185:H207)</f>
        <v>49.146000000000001</v>
      </c>
      <c r="I208" s="54">
        <f>SUM(I185:I207)</f>
        <v>41.42</v>
      </c>
      <c r="J208" s="257">
        <f>SUM(J185:J207)</f>
        <v>15.290000000000001</v>
      </c>
      <c r="K208" s="54">
        <f>SUM(K185:K207)</f>
        <v>178.4</v>
      </c>
      <c r="L208" s="310">
        <f>SUM(L185:L207)</f>
        <v>973.4</v>
      </c>
      <c r="M208" s="54"/>
      <c r="N208" s="50"/>
    </row>
    <row r="209" spans="5:14" x14ac:dyDescent="0.25">
      <c r="E209" t="s">
        <v>142</v>
      </c>
      <c r="L209" s="339">
        <f>L28+L70+L111+L145+L178+L208</f>
        <v>5321.9</v>
      </c>
      <c r="M209">
        <f>L209/6</f>
        <v>886.98333333333323</v>
      </c>
      <c r="N209" t="s">
        <v>168</v>
      </c>
    </row>
    <row r="211" spans="5:14" x14ac:dyDescent="0.25">
      <c r="F211" t="s">
        <v>142</v>
      </c>
      <c r="H211" s="339">
        <f>H28+H70+H111+H145+H178</f>
        <v>250.32421999999997</v>
      </c>
      <c r="I211" s="339">
        <f>H211/5</f>
        <v>50.064843999999994</v>
      </c>
      <c r="J211" t="s">
        <v>166</v>
      </c>
    </row>
  </sheetData>
  <mergeCells count="104">
    <mergeCell ref="A156:A157"/>
    <mergeCell ref="B156:B157"/>
    <mergeCell ref="C156:C157"/>
    <mergeCell ref="A158:A160"/>
    <mergeCell ref="B158:B160"/>
    <mergeCell ref="C158:C160"/>
    <mergeCell ref="A175:A176"/>
    <mergeCell ref="B175:B176"/>
    <mergeCell ref="C175:C176"/>
    <mergeCell ref="A162:A172"/>
    <mergeCell ref="B162:B172"/>
    <mergeCell ref="C162:C172"/>
    <mergeCell ref="A173:A174"/>
    <mergeCell ref="B173:B174"/>
    <mergeCell ref="C173:C174"/>
    <mergeCell ref="A140:A141"/>
    <mergeCell ref="B140:B141"/>
    <mergeCell ref="C140:C141"/>
    <mergeCell ref="A142:A143"/>
    <mergeCell ref="B142:B143"/>
    <mergeCell ref="C142:C143"/>
    <mergeCell ref="A148:N148"/>
    <mergeCell ref="A151:A155"/>
    <mergeCell ref="B151:B155"/>
    <mergeCell ref="C151:C155"/>
    <mergeCell ref="A124:A125"/>
    <mergeCell ref="B124:B125"/>
    <mergeCell ref="C124:C125"/>
    <mergeCell ref="A126:A128"/>
    <mergeCell ref="B126:B128"/>
    <mergeCell ref="C126:C128"/>
    <mergeCell ref="A130:A139"/>
    <mergeCell ref="B130:B139"/>
    <mergeCell ref="C130:C139"/>
    <mergeCell ref="A87:A89"/>
    <mergeCell ref="B87:B89"/>
    <mergeCell ref="C87:C89"/>
    <mergeCell ref="A90:A92"/>
    <mergeCell ref="B90:B92"/>
    <mergeCell ref="C90:C92"/>
    <mergeCell ref="A117:N117"/>
    <mergeCell ref="A120:A123"/>
    <mergeCell ref="B120:B123"/>
    <mergeCell ref="C120:C123"/>
    <mergeCell ref="A95:A105"/>
    <mergeCell ref="B95:B105"/>
    <mergeCell ref="C95:C105"/>
    <mergeCell ref="A108:A109"/>
    <mergeCell ref="B108:B109"/>
    <mergeCell ref="C108:C109"/>
    <mergeCell ref="C51:C58"/>
    <mergeCell ref="A61:A62"/>
    <mergeCell ref="B61:B62"/>
    <mergeCell ref="C61:C62"/>
    <mergeCell ref="A63:A64"/>
    <mergeCell ref="B63:B64"/>
    <mergeCell ref="C63:C64"/>
    <mergeCell ref="A80:N80"/>
    <mergeCell ref="A83:A86"/>
    <mergeCell ref="B83:B86"/>
    <mergeCell ref="C83:C86"/>
    <mergeCell ref="A2:N2"/>
    <mergeCell ref="A5:A8"/>
    <mergeCell ref="B5:B8"/>
    <mergeCell ref="C5:C8"/>
    <mergeCell ref="A9:A10"/>
    <mergeCell ref="B9:B10"/>
    <mergeCell ref="C9:C10"/>
    <mergeCell ref="A43:A45"/>
    <mergeCell ref="B43:B45"/>
    <mergeCell ref="C43:C45"/>
    <mergeCell ref="A185:A188"/>
    <mergeCell ref="B185:B188"/>
    <mergeCell ref="C185:C188"/>
    <mergeCell ref="A189:A190"/>
    <mergeCell ref="B189:B190"/>
    <mergeCell ref="C189:C190"/>
    <mergeCell ref="A11:A12"/>
    <mergeCell ref="B11:B12"/>
    <mergeCell ref="C11:C12"/>
    <mergeCell ref="A15:A24"/>
    <mergeCell ref="B15:B24"/>
    <mergeCell ref="C15:C24"/>
    <mergeCell ref="A36:N36"/>
    <mergeCell ref="A39:A42"/>
    <mergeCell ref="B39:B42"/>
    <mergeCell ref="C39:C42"/>
    <mergeCell ref="A26:A27"/>
    <mergeCell ref="B26:B27"/>
    <mergeCell ref="C26:C27"/>
    <mergeCell ref="A46:A48"/>
    <mergeCell ref="B46:B48"/>
    <mergeCell ref="C46:C48"/>
    <mergeCell ref="A51:A58"/>
    <mergeCell ref="B51:B58"/>
    <mergeCell ref="A206:A207"/>
    <mergeCell ref="B206:B207"/>
    <mergeCell ref="C206:C207"/>
    <mergeCell ref="A191:A192"/>
    <mergeCell ref="B191:B192"/>
    <mergeCell ref="C191:C192"/>
    <mergeCell ref="A195:A204"/>
    <mergeCell ref="B195:B204"/>
    <mergeCell ref="C195:C20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для малоимущ 1 неделя</vt:lpstr>
      <vt:lpstr>меню для малоим 2 неделя</vt:lpstr>
      <vt:lpstr>ОВЗ 2 неделя</vt:lpstr>
      <vt:lpstr>ОВЗ 1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2024-09-05T12:49:28Z</cp:lastPrinted>
  <dcterms:created xsi:type="dcterms:W3CDTF">2020-12-01T13:53:22Z</dcterms:created>
  <dcterms:modified xsi:type="dcterms:W3CDTF">2024-09-21T11:15:29Z</dcterms:modified>
</cp:coreProperties>
</file>